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Екат" sheetId="1" r:id="rId1"/>
  </sheets>
  <definedNames/>
  <calcPr fullCalcOnLoad="1" fullPrecision="0"/>
</workbook>
</file>

<file path=xl/sharedStrings.xml><?xml version="1.0" encoding="utf-8"?>
<sst xmlns="http://schemas.openxmlformats.org/spreadsheetml/2006/main" count="582" uniqueCount="150">
  <si>
    <t>000</t>
  </si>
  <si>
    <t>01</t>
  </si>
  <si>
    <t>00</t>
  </si>
  <si>
    <t>02</t>
  </si>
  <si>
    <t>03</t>
  </si>
  <si>
    <t>04</t>
  </si>
  <si>
    <t>05</t>
  </si>
  <si>
    <t>13</t>
  </si>
  <si>
    <t>08</t>
  </si>
  <si>
    <t>Наименование</t>
  </si>
  <si>
    <t>Целевая статья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</si>
  <si>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</si>
  <si>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</si>
  <si>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</si>
  <si>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</si>
  <si>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</si>
  <si>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</si>
  <si>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Всего расходов</t>
  </si>
  <si>
    <t>ЖИЛИЩНО-КОММУНАЛЬНОЕ ХОЗЯЙСТВО</t>
  </si>
  <si>
    <t>КУЛЬТУРА, КИНЕМАТОГРАФИЯ</t>
  </si>
  <si>
    <t>Культура</t>
  </si>
  <si>
    <t>Глава муниципального образования</t>
  </si>
  <si>
    <t>(рублей)</t>
  </si>
  <si>
    <t>Центральный аппарат</t>
  </si>
  <si>
    <t>Осуществление первичного воинского учета на территории, где отсутствуют военные комиссариаты</t>
  </si>
  <si>
    <t>Благоустройство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</si>
  <si>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</si>
  <si>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</si>
  <si>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</si>
  <si>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</si>
  <si>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 xml:space="preserve">Иные закупки товаров,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</si>
  <si>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</si>
  <si>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</si>
  <si>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</si>
  <si>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850</t>
  </si>
  <si>
    <t>Мероприятия непрограммных направлений деятельности органов местного самоуправления</t>
  </si>
  <si>
    <t>Расходы на выплаты персоналу казенных учреждений</t>
  </si>
  <si>
    <t>110</t>
  </si>
  <si>
    <t>800</t>
  </si>
  <si>
    <t>Уплата налогов, сборов и иных платежей</t>
  </si>
  <si>
    <t>0000000000</t>
  </si>
  <si>
    <t>9900000000</t>
  </si>
  <si>
    <t>9990000000</t>
  </si>
  <si>
    <t>9999910010</t>
  </si>
  <si>
    <t>9999910020</t>
  </si>
  <si>
    <t>9999951180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</si>
  <si>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</si>
  <si>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непрграммных направлений деятельности органов местного самоуправления</t>
  </si>
  <si>
    <t>Межбюджетные трансферты бюджетам муниципальных районов из бюджета поселений</t>
  </si>
  <si>
    <t>540</t>
  </si>
  <si>
    <t>06</t>
  </si>
  <si>
    <t>9999970010</t>
  </si>
  <si>
    <t>0400000000</t>
  </si>
  <si>
    <t>0600000000</t>
  </si>
  <si>
    <t>0690000000</t>
  </si>
  <si>
    <t>0690100010</t>
  </si>
  <si>
    <t>0490000000</t>
  </si>
  <si>
    <t>0490100010</t>
  </si>
  <si>
    <t>Благоустройство территории Екатериновского сельского поселения</t>
  </si>
  <si>
    <t>Непрограммные направления деятельности органов местного самоуправления</t>
  </si>
  <si>
    <t>Межбюджетные трансферты</t>
  </si>
  <si>
    <t>500</t>
  </si>
  <si>
    <t xml:space="preserve">Иные межбюджетные трансферты                             </t>
  </si>
  <si>
    <t>Национальная безопасность и правоохранительная деятельность</t>
  </si>
  <si>
    <t>10</t>
  </si>
  <si>
    <t>0800000000</t>
  </si>
  <si>
    <t>0890000000</t>
  </si>
  <si>
    <t>0890100010</t>
  </si>
  <si>
    <t>0900000000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</si>
  <si>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</si>
  <si>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</si>
  <si>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</si>
  <si>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9999920010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</si>
  <si>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</si>
  <si>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</si>
  <si>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</si>
  <si>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</si>
  <si>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непрограммные мероприятия</t>
  </si>
  <si>
    <t>9999900000</t>
  </si>
  <si>
    <t xml:space="preserve">Закупка товаров, работ и услуг для обеспечения
государственных (муниципальных) нужд
</t>
  </si>
  <si>
    <t>0300000000</t>
  </si>
  <si>
    <t>0390000000</t>
  </si>
  <si>
    <t>0390100010</t>
  </si>
  <si>
    <t>Закупка товаров, работ и услуг для обеспечения
государственных (муниципальных) нужд</t>
  </si>
  <si>
    <t>Обеспечение пожарной безопасности в населенных пунктах Екатериновского сельского поселения</t>
  </si>
  <si>
    <t>0390100000</t>
  </si>
  <si>
    <t>Основное мероприятие по благоустройству в Екатериновском сельском поселении</t>
  </si>
  <si>
    <t>0490100000</t>
  </si>
  <si>
    <t>Основное мероприятие по развитию культуры в Екатериновском сельском поселения</t>
  </si>
  <si>
    <t>0690100000</t>
  </si>
  <si>
    <t>Дворцы и дома культуры, другие учреждения культуры</t>
  </si>
  <si>
    <t>0890100000</t>
  </si>
  <si>
    <t>Пожарная безопасность в населенных пунктах Екатериновского сельского поселения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</si>
  <si>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</si>
  <si>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Муниципальная программа "Благоустройство в Екатериновском сельском поселении на 2020-2022 годы"</t>
  </si>
  <si>
    <t>Мероприятия муниципальной программы "Благоустройство в Екатериновском сельском поселении на 2020-2022 годы"</t>
  </si>
  <si>
    <t>0910000000</t>
  </si>
  <si>
    <t>0910100000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</si>
  <si>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</si>
  <si>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 нужд)</t>
  </si>
  <si>
    <t>Муниципальная программа «Развитие культуры в Екатериновском сельском поселении Партизанского муниципального района  на 2020 - 2022 годы»</t>
  </si>
  <si>
    <t>Мероприятия муниципальной программы  «Развитие культуры в Екатериновском сельском поселении Партизанского муниципального района  на 2020- 2022 годы»</t>
  </si>
  <si>
    <t>1000000000</t>
  </si>
  <si>
    <t>1090000000</t>
  </si>
  <si>
    <t>1090100000</t>
  </si>
  <si>
    <t>1090100010</t>
  </si>
  <si>
    <t>Строительство, ремонт и укрепление материально-технической базы учреждений культуры Екатериновского сельского поселения</t>
  </si>
  <si>
    <t>Другие вопросы в области культуры, кинематографии</t>
  </si>
  <si>
    <t>Приложение 8</t>
  </si>
  <si>
    <t>Екатериновского сельского поселения</t>
  </si>
  <si>
    <t xml:space="preserve">партизанского района </t>
  </si>
  <si>
    <t>Раздел</t>
  </si>
  <si>
    <t>Подраздел</t>
  </si>
  <si>
    <t>Вид расходов</t>
  </si>
  <si>
    <t xml:space="preserve">Основные мероприятия по материально-техническому обеспечению </t>
  </si>
  <si>
    <t>0910100010</t>
  </si>
  <si>
    <t xml:space="preserve">Основное мероприятие "Строительство, ремонт и укрепление материально-технической базы учреждений культуры" </t>
  </si>
  <si>
    <t>бюджетных ассигнований из местного бюджета  по разделам, подразделам, целевым статьям (муниципальных программам и непрограммным направлениям деятельности), группам (группам и подгруппам) видов расходов классификации расходов бюджетов на 2021 год</t>
  </si>
  <si>
    <t>Распределение</t>
  </si>
  <si>
    <t xml:space="preserve"> Сумма на 2021 год</t>
  </si>
  <si>
    <t>Резервные фонды</t>
  </si>
  <si>
    <t>11</t>
  </si>
  <si>
    <t>Резервные фонды местных администраций</t>
  </si>
  <si>
    <t>9999921010</t>
  </si>
  <si>
    <t>Резервные средства</t>
  </si>
  <si>
    <t>870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</si>
  <si>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2021 - 2023 годы»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</si>
  <si>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2021 - 2023 годы»</t>
  </si>
  <si>
    <t>Муниципальная программа «Обеспечение пожарной безопасности в населенных пунктах Екатериновского  сельского поселения на 2021-2023 годы»</t>
  </si>
  <si>
    <t>Мероприятия муниципальной программы «Обеспечение пожарной безопасности в населенных пунктах Екатериновского  сельского поселения на 2021-2023 годы»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</si>
  <si>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2018-2027 годы»</t>
  </si>
  <si>
    <t>Подпрограмма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2019-2027 годы»</t>
  </si>
  <si>
    <t>Основное мероприятие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2019-2027 годы»</t>
  </si>
  <si>
    <t>Благоустройство территорий, детских и спортивных площадок на территории Екатериновского сельского поселения</t>
  </si>
  <si>
    <t>Муниципальная программа «Строительство, ремонт и укрепление материально-технической базы учреждений культуры Екатериновского сельского поселения на 2020 – 2027 годы»</t>
  </si>
  <si>
    <t>Мероприятия муниципальной программы «Строительство, ремонт и укрепление материально-технической базы учреждений культуры Екатериновского сельского поселения на 2020 – 2027 годы»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</si>
  <si>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</si>
  <si>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благоустройство территорий, детских и спортивных площадок на территории Екатериновского сельского поселения Партизанского муниципального района</t>
  </si>
  <si>
    <t>0910192610</t>
  </si>
  <si>
    <t>Софинансирование на благоустройство территорий, детских и спортивных площадок на территории Екатериновского сельского поселения Партизанского муниципального района</t>
  </si>
  <si>
    <t>09101S2610</t>
  </si>
  <si>
    <t>к муниципальному правовому акту</t>
  </si>
  <si>
    <t>от 17.12.2020 № 43-МПА</t>
  </si>
  <si>
    <t xml:space="preserve"> к муниципальному правовому акту </t>
  </si>
  <si>
    <t xml:space="preserve">Екатериновского сельского поселения </t>
  </si>
  <si>
    <t xml:space="preserve">Партизанского района </t>
  </si>
  <si>
    <t>Расходы, связанные с исполнением решений, принятых судебными органами</t>
  </si>
  <si>
    <t>9999922010</t>
  </si>
  <si>
    <t>Приложение № 3</t>
  </si>
  <si>
    <t>от 26.10.2021 № 31 - МПА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</si>
</sst>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shrinkToFit="1"/>
    </xf>
    <xf numFmtId="4" fontId="4" fillId="0" borderId="10" xfId="0" applyNumberFormat="1" applyFont="1" applyFill="1" applyBorder="1" applyAlignment="1">
      <alignment horizontal="right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shrinkToFit="1"/>
    </xf>
    <xf numFmtId="0" fontId="6" fillId="32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49" fontId="47" fillId="0" borderId="13" xfId="0" applyNumberFormat="1" applyFont="1" applyFill="1" applyBorder="1" applyAlignment="1">
      <alignment horizontal="center" wrapText="1"/>
    </xf>
    <xf numFmtId="49" fontId="47" fillId="0" borderId="12" xfId="0" applyNumberFormat="1" applyFont="1" applyFill="1" applyBorder="1" applyAlignment="1">
      <alignment horizontal="center"/>
    </xf>
    <xf numFmtId="49" fontId="48" fillId="0" borderId="13" xfId="0" applyNumberFormat="1" applyFont="1" applyBorder="1" applyAlignment="1">
      <alignment horizontal="center" wrapText="1"/>
    </xf>
    <xf numFmtId="49" fontId="48" fillId="0" borderId="12" xfId="0" applyNumberFormat="1" applyFont="1" applyBorder="1" applyAlignment="1">
      <alignment horizontal="center"/>
    </xf>
    <xf numFmtId="49" fontId="48" fillId="33" borderId="10" xfId="0" applyNumberFormat="1" applyFont="1" applyFill="1" applyBorder="1" applyAlignment="1">
      <alignment horizontal="center" wrapText="1"/>
    </xf>
    <xf numFmtId="49" fontId="48" fillId="0" borderId="13" xfId="0" applyNumberFormat="1" applyFont="1" applyFill="1" applyBorder="1" applyAlignment="1">
      <alignment horizontal="center" wrapText="1"/>
    </xf>
    <xf numFmtId="49" fontId="48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0" borderId="14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A1">
      <selection activeCell="F6" sqref="F6"/>
    </sheetView>
  </sheetViews>
  <sheetFormatPr defaultColWidth="9.00390625" defaultRowHeight="12.75" outlineLevelRow="5"/>
  <cols>
    <col min="1" max="1" width="58.375" style="1" customWidth="1"/>
    <col min="2" max="3" width="3.75390625" style="2" customWidth="1"/>
    <col min="4" max="4" width="12.375" style="2" bestFit="1" customWidth="1"/>
    <col min="5" max="5" width="5.75390625" style="2" customWidth="1"/>
    <col min="6" max="6" width="13.75390625" style="2" customWidth="1"/>
    <col min="7" max="7" width="13.875" style="2" customWidth="1"/>
    <col min="8" max="8" width="13.125" style="2" bestFit="1" customWidth="1"/>
    <col min="9" max="16384" width="9.125" style="2" customWidth="1"/>
  </cols>
  <sheetData>
    <row r="1" ht="15.75">
      <c r="F1" s="36" t="s">
        <v>148</v>
      </c>
    </row>
    <row r="2" ht="15.75">
      <c r="F2" s="36" t="s">
        <v>143</v>
      </c>
    </row>
    <row r="3" ht="15.75">
      <c r="F3" s="36" t="s">
        <v>144</v>
      </c>
    </row>
    <row r="4" ht="15.75">
      <c r="F4" s="36" t="s">
        <v>145</v>
      </c>
    </row>
    <row r="5" ht="15.75">
      <c r="F5" s="36" t="s">
        <v>149</v>
      </c>
    </row>
    <row r="6" ht="15.75">
      <c r="F6" s="36"/>
    </row>
    <row r="7" ht="15.75">
      <c r="F7" s="24" t="s">
        <v>108</v>
      </c>
    </row>
    <row r="8" ht="15.75">
      <c r="F8" s="24" t="s">
        <v>141</v>
      </c>
    </row>
    <row r="9" ht="15.75">
      <c r="F9" s="24" t="s">
        <v>109</v>
      </c>
    </row>
    <row r="10" ht="15.75">
      <c r="F10" s="24" t="s">
        <v>110</v>
      </c>
    </row>
    <row r="11" ht="15.75">
      <c r="F11" s="24" t="s">
        <v>142</v>
      </c>
    </row>
    <row r="13" spans="1:6" ht="23.25" customHeight="1">
      <c r="A13" s="43" t="s">
        <v>118</v>
      </c>
      <c r="B13" s="43"/>
      <c r="C13" s="43"/>
      <c r="D13" s="43"/>
      <c r="E13" s="43"/>
      <c r="F13" s="43"/>
    </row>
    <row r="14" spans="1:6" ht="46.5" customHeight="1">
      <c r="A14" s="42" t="s">
        <v>117</v>
      </c>
      <c r="B14" s="42"/>
      <c r="C14" s="42"/>
      <c r="D14" s="42"/>
      <c r="E14" s="42"/>
      <c r="F14" s="42"/>
    </row>
    <row r="15" spans="1:6" ht="15.75">
      <c r="A15" s="40" t="s">
        <v>22</v>
      </c>
      <c r="B15" s="40"/>
      <c r="C15" s="40"/>
      <c r="D15" s="40"/>
      <c r="E15" s="40"/>
      <c r="F15" s="40"/>
    </row>
    <row r="16" spans="1:6" ht="53.25" customHeight="1">
      <c r="A16" s="21" t="s">
        <v>9</v>
      </c>
      <c r="B16" s="22" t="s">
        <v>111</v>
      </c>
      <c r="C16" s="22" t="s">
        <v>112</v>
      </c>
      <c r="D16" s="21" t="s">
        <v>10</v>
      </c>
      <c r="E16" s="22" t="s">
        <v>113</v>
      </c>
      <c r="F16" s="23" t="s">
        <v>119</v>
      </c>
    </row>
    <row r="17" spans="1:6" s="39" customFormat="1" ht="11.25">
      <c r="A17" s="37">
        <v>1</v>
      </c>
      <c r="B17" s="38">
        <v>2</v>
      </c>
      <c r="C17" s="38">
        <v>3</v>
      </c>
      <c r="D17" s="38">
        <v>4</v>
      </c>
      <c r="E17" s="38">
        <v>5</v>
      </c>
      <c r="F17" s="38">
        <v>6</v>
      </c>
    </row>
    <row r="18" spans="1:6" ht="15.75">
      <c r="A18" s="10" t="s">
        <v>11</v>
      </c>
      <c r="B18" s="11" t="s">
        <v>1</v>
      </c>
      <c r="C18" s="11" t="s">
        <v>2</v>
      </c>
      <c r="D18" s="11" t="s">
        <v>40</v>
      </c>
      <c r="E18" s="11" t="s">
        <v>0</v>
      </c>
      <c r="F18" s="13">
        <f>F19+F26+F37+F51+F44</f>
        <v>5893037.33</v>
      </c>
    </row>
    <row r="19" spans="1:8" s="4" customFormat="1" ht="25.5" outlineLevel="1">
      <c r="A19" s="10" t="s">
        <v>12</v>
      </c>
      <c r="B19" s="11" t="s">
        <v>1</v>
      </c>
      <c r="C19" s="11" t="s">
        <v>3</v>
      </c>
      <c r="D19" s="11" t="s">
        <v>40</v>
      </c>
      <c r="E19" s="11" t="s">
        <v>0</v>
      </c>
      <c r="F19" s="13">
        <f>F25</f>
        <v>1417000</v>
      </c>
      <c r="G19" s="5"/>
      <c r="H19" s="5"/>
    </row>
    <row r="20" spans="1:6" ht="25.5" outlineLevel="2">
      <c r="A20" s="7" t="s">
        <v>59</v>
      </c>
      <c r="B20" s="9" t="s">
        <v>1</v>
      </c>
      <c r="C20" s="9" t="s">
        <v>3</v>
      </c>
      <c r="D20" s="9" t="s">
        <v>41</v>
      </c>
      <c r="E20" s="9" t="s">
        <v>0</v>
      </c>
      <c r="F20" s="12">
        <f>F25</f>
        <v>1417000</v>
      </c>
    </row>
    <row r="21" spans="1:6" ht="25.5" outlineLevel="3">
      <c r="A21" s="7" t="s">
        <v>35</v>
      </c>
      <c r="B21" s="9" t="s">
        <v>1</v>
      </c>
      <c r="C21" s="9" t="s">
        <v>3</v>
      </c>
      <c r="D21" s="9" t="s">
        <v>42</v>
      </c>
      <c r="E21" s="9" t="s">
        <v>0</v>
      </c>
      <c r="F21" s="12">
        <f>F25</f>
        <v>1417000</v>
      </c>
    </row>
    <row r="22" spans="1:6" ht="15.75" outlineLevel="4">
      <c r="A22" s="7" t="s">
        <v>77</v>
      </c>
      <c r="B22" s="9" t="s">
        <v>1</v>
      </c>
      <c r="C22" s="9" t="s">
        <v>3</v>
      </c>
      <c r="D22" s="9" t="s">
        <v>78</v>
      </c>
      <c r="E22" s="9" t="s">
        <v>0</v>
      </c>
      <c r="F22" s="12">
        <f>F23</f>
        <v>1417000</v>
      </c>
    </row>
    <row r="23" spans="1:6" ht="15.75" outlineLevel="4">
      <c r="A23" s="7" t="s">
        <v>21</v>
      </c>
      <c r="B23" s="9" t="s">
        <v>1</v>
      </c>
      <c r="C23" s="9" t="s">
        <v>3</v>
      </c>
      <c r="D23" s="9" t="s">
        <v>43</v>
      </c>
      <c r="E23" s="9" t="s">
        <v>0</v>
      </c>
      <c r="F23" s="12">
        <f>F25</f>
        <v>1417000</v>
      </c>
    </row>
    <row r="24" spans="1:6" ht="51" outlineLevel="5">
      <c r="A24" s="6" t="s">
        <v>26</v>
      </c>
      <c r="B24" s="9" t="s">
        <v>1</v>
      </c>
      <c r="C24" s="9" t="s">
        <v>3</v>
      </c>
      <c r="D24" s="9" t="s">
        <v>43</v>
      </c>
      <c r="E24" s="9" t="s">
        <v>27</v>
      </c>
      <c r="F24" s="12">
        <f>F25</f>
        <v>1417000</v>
      </c>
    </row>
    <row r="25" spans="1:7" s="4" customFormat="1" ht="25.5" outlineLevel="1">
      <c r="A25" s="6" t="s">
        <v>28</v>
      </c>
      <c r="B25" s="9" t="s">
        <v>1</v>
      </c>
      <c r="C25" s="9" t="s">
        <v>3</v>
      </c>
      <c r="D25" s="9" t="s">
        <v>43</v>
      </c>
      <c r="E25" s="9" t="s">
        <v>29</v>
      </c>
      <c r="F25" s="12">
        <v>1417000</v>
      </c>
      <c r="G25" s="5"/>
    </row>
    <row r="26" spans="1:7" ht="38.25" outlineLevel="2">
      <c r="A26" s="10" t="s">
        <v>13</v>
      </c>
      <c r="B26" s="11" t="s">
        <v>1</v>
      </c>
      <c r="C26" s="11" t="s">
        <v>5</v>
      </c>
      <c r="D26" s="11" t="s">
        <v>40</v>
      </c>
      <c r="E26" s="11" t="s">
        <v>0</v>
      </c>
      <c r="F26" s="13">
        <f>F27</f>
        <v>2455000</v>
      </c>
      <c r="G26" s="3"/>
    </row>
    <row r="27" spans="1:6" ht="25.5" outlineLevel="3">
      <c r="A27" s="7" t="s">
        <v>59</v>
      </c>
      <c r="B27" s="9" t="s">
        <v>1</v>
      </c>
      <c r="C27" s="9" t="s">
        <v>5</v>
      </c>
      <c r="D27" s="9" t="s">
        <v>41</v>
      </c>
      <c r="E27" s="9" t="s">
        <v>0</v>
      </c>
      <c r="F27" s="12">
        <f>F28</f>
        <v>2455000</v>
      </c>
    </row>
    <row r="28" spans="1:6" ht="25.5" outlineLevel="4">
      <c r="A28" s="7" t="s">
        <v>35</v>
      </c>
      <c r="B28" s="9" t="s">
        <v>1</v>
      </c>
      <c r="C28" s="9" t="s">
        <v>5</v>
      </c>
      <c r="D28" s="9" t="s">
        <v>42</v>
      </c>
      <c r="E28" s="9" t="s">
        <v>0</v>
      </c>
      <c r="F28" s="12">
        <f>F30</f>
        <v>2455000</v>
      </c>
    </row>
    <row r="29" spans="1:6" ht="15.75" outlineLevel="4">
      <c r="A29" s="7" t="s">
        <v>77</v>
      </c>
      <c r="B29" s="9" t="s">
        <v>1</v>
      </c>
      <c r="C29" s="9" t="s">
        <v>5</v>
      </c>
      <c r="D29" s="9" t="s">
        <v>78</v>
      </c>
      <c r="E29" s="9" t="s">
        <v>0</v>
      </c>
      <c r="F29" s="12">
        <f>F30</f>
        <v>2455000</v>
      </c>
    </row>
    <row r="30" spans="1:6" ht="15.75" outlineLevel="4">
      <c r="A30" s="7" t="s">
        <v>23</v>
      </c>
      <c r="B30" s="9" t="s">
        <v>1</v>
      </c>
      <c r="C30" s="9" t="s">
        <v>5</v>
      </c>
      <c r="D30" s="9" t="s">
        <v>44</v>
      </c>
      <c r="E30" s="9" t="s">
        <v>0</v>
      </c>
      <c r="F30" s="12">
        <f>F31+F35+F33</f>
        <v>2455000</v>
      </c>
    </row>
    <row r="31" spans="1:6" ht="51" outlineLevel="5">
      <c r="A31" s="6" t="s">
        <v>26</v>
      </c>
      <c r="B31" s="9" t="s">
        <v>1</v>
      </c>
      <c r="C31" s="9" t="s">
        <v>5</v>
      </c>
      <c r="D31" s="9" t="s">
        <v>44</v>
      </c>
      <c r="E31" s="9" t="s">
        <v>27</v>
      </c>
      <c r="F31" s="12">
        <f>F32</f>
        <v>2445747.24</v>
      </c>
    </row>
    <row r="32" spans="1:6" ht="25.5" outlineLevel="5">
      <c r="A32" s="6" t="s">
        <v>28</v>
      </c>
      <c r="B32" s="9" t="s">
        <v>1</v>
      </c>
      <c r="C32" s="9" t="s">
        <v>5</v>
      </c>
      <c r="D32" s="9" t="s">
        <v>44</v>
      </c>
      <c r="E32" s="9" t="s">
        <v>29</v>
      </c>
      <c r="F32" s="12">
        <f>2219567.24+226180</f>
        <v>2445747.24</v>
      </c>
    </row>
    <row r="33" spans="1:6" ht="25.5" outlineLevel="5">
      <c r="A33" s="6" t="s">
        <v>83</v>
      </c>
      <c r="B33" s="9" t="s">
        <v>1</v>
      </c>
      <c r="C33" s="9" t="s">
        <v>5</v>
      </c>
      <c r="D33" s="9" t="s">
        <v>44</v>
      </c>
      <c r="E33" s="9" t="s">
        <v>31</v>
      </c>
      <c r="F33" s="12">
        <f>F34</f>
        <v>2650</v>
      </c>
    </row>
    <row r="34" spans="1:6" ht="25.5" outlineLevel="5">
      <c r="A34" s="6" t="s">
        <v>30</v>
      </c>
      <c r="B34" s="9" t="s">
        <v>1</v>
      </c>
      <c r="C34" s="9" t="s">
        <v>5</v>
      </c>
      <c r="D34" s="9" t="s">
        <v>44</v>
      </c>
      <c r="E34" s="9" t="s">
        <v>32</v>
      </c>
      <c r="F34" s="12">
        <v>2650</v>
      </c>
    </row>
    <row r="35" spans="1:6" ht="15.75" outlineLevel="5">
      <c r="A35" s="6" t="s">
        <v>33</v>
      </c>
      <c r="B35" s="9" t="s">
        <v>1</v>
      </c>
      <c r="C35" s="9" t="s">
        <v>5</v>
      </c>
      <c r="D35" s="9" t="s">
        <v>44</v>
      </c>
      <c r="E35" s="9" t="s">
        <v>38</v>
      </c>
      <c r="F35" s="12">
        <f>F36</f>
        <v>6602.76</v>
      </c>
    </row>
    <row r="36" spans="1:6" ht="15.75" outlineLevel="5">
      <c r="A36" s="6" t="s">
        <v>39</v>
      </c>
      <c r="B36" s="9" t="s">
        <v>1</v>
      </c>
      <c r="C36" s="9" t="s">
        <v>5</v>
      </c>
      <c r="D36" s="9" t="s">
        <v>44</v>
      </c>
      <c r="E36" s="9" t="s">
        <v>34</v>
      </c>
      <c r="F36" s="12">
        <f>6602.76</f>
        <v>6602.76</v>
      </c>
    </row>
    <row r="37" spans="1:6" ht="25.5" outlineLevel="5">
      <c r="A37" s="14" t="s">
        <v>46</v>
      </c>
      <c r="B37" s="11" t="s">
        <v>1</v>
      </c>
      <c r="C37" s="11" t="s">
        <v>50</v>
      </c>
      <c r="D37" s="11" t="s">
        <v>40</v>
      </c>
      <c r="E37" s="11" t="s">
        <v>0</v>
      </c>
      <c r="F37" s="13">
        <f>F38</f>
        <v>127000</v>
      </c>
    </row>
    <row r="38" spans="1:6" ht="25.5" outlineLevel="5">
      <c r="A38" s="6" t="s">
        <v>59</v>
      </c>
      <c r="B38" s="9" t="s">
        <v>1</v>
      </c>
      <c r="C38" s="9" t="s">
        <v>50</v>
      </c>
      <c r="D38" s="9" t="s">
        <v>41</v>
      </c>
      <c r="E38" s="9" t="s">
        <v>0</v>
      </c>
      <c r="F38" s="12">
        <f>F39</f>
        <v>127000</v>
      </c>
    </row>
    <row r="39" spans="1:6" s="4" customFormat="1" ht="25.5" outlineLevel="1">
      <c r="A39" s="6" t="s">
        <v>47</v>
      </c>
      <c r="B39" s="9" t="s">
        <v>1</v>
      </c>
      <c r="C39" s="9" t="s">
        <v>50</v>
      </c>
      <c r="D39" s="9" t="s">
        <v>42</v>
      </c>
      <c r="E39" s="9" t="s">
        <v>0</v>
      </c>
      <c r="F39" s="12">
        <f>F41</f>
        <v>127000</v>
      </c>
    </row>
    <row r="40" spans="1:6" ht="15.75" outlineLevel="2">
      <c r="A40" s="6" t="s">
        <v>77</v>
      </c>
      <c r="B40" s="9" t="s">
        <v>1</v>
      </c>
      <c r="C40" s="9" t="s">
        <v>50</v>
      </c>
      <c r="D40" s="9" t="s">
        <v>78</v>
      </c>
      <c r="E40" s="9" t="s">
        <v>0</v>
      </c>
      <c r="F40" s="12">
        <f>F41</f>
        <v>127000</v>
      </c>
    </row>
    <row r="41" spans="1:6" ht="25.5" outlineLevel="3">
      <c r="A41" s="6" t="s">
        <v>48</v>
      </c>
      <c r="B41" s="9" t="s">
        <v>1</v>
      </c>
      <c r="C41" s="9" t="s">
        <v>50</v>
      </c>
      <c r="D41" s="9" t="s">
        <v>51</v>
      </c>
      <c r="E41" s="9" t="s">
        <v>0</v>
      </c>
      <c r="F41" s="12">
        <f>F42</f>
        <v>127000</v>
      </c>
    </row>
    <row r="42" spans="1:6" ht="15.75" outlineLevel="4">
      <c r="A42" s="6" t="s">
        <v>60</v>
      </c>
      <c r="B42" s="9" t="s">
        <v>1</v>
      </c>
      <c r="C42" s="9" t="s">
        <v>50</v>
      </c>
      <c r="D42" s="9" t="s">
        <v>51</v>
      </c>
      <c r="E42" s="9" t="s">
        <v>61</v>
      </c>
      <c r="F42" s="12">
        <f>F43</f>
        <v>127000</v>
      </c>
    </row>
    <row r="43" spans="1:6" ht="15.75" outlineLevel="4">
      <c r="A43" s="6" t="s">
        <v>62</v>
      </c>
      <c r="B43" s="9" t="s">
        <v>1</v>
      </c>
      <c r="C43" s="9" t="s">
        <v>50</v>
      </c>
      <c r="D43" s="9" t="s">
        <v>51</v>
      </c>
      <c r="E43" s="9" t="s">
        <v>49</v>
      </c>
      <c r="F43" s="12">
        <v>127000</v>
      </c>
    </row>
    <row r="44" spans="1:6" ht="15.75" outlineLevel="4">
      <c r="A44" s="26" t="s">
        <v>120</v>
      </c>
      <c r="B44" s="29" t="s">
        <v>1</v>
      </c>
      <c r="C44" s="30" t="s">
        <v>121</v>
      </c>
      <c r="D44" s="30" t="s">
        <v>40</v>
      </c>
      <c r="E44" s="30" t="s">
        <v>0</v>
      </c>
      <c r="F44" s="13">
        <f aca="true" t="shared" si="0" ref="F44:F49">F45</f>
        <v>10000</v>
      </c>
    </row>
    <row r="45" spans="1:6" ht="25.5" outlineLevel="4">
      <c r="A45" s="27" t="s">
        <v>59</v>
      </c>
      <c r="B45" s="31" t="s">
        <v>1</v>
      </c>
      <c r="C45" s="32" t="s">
        <v>121</v>
      </c>
      <c r="D45" s="33">
        <v>9900000000</v>
      </c>
      <c r="E45" s="32" t="s">
        <v>0</v>
      </c>
      <c r="F45" s="12">
        <f t="shared" si="0"/>
        <v>10000</v>
      </c>
    </row>
    <row r="46" spans="1:6" ht="25.5" outlineLevel="4">
      <c r="A46" s="27" t="s">
        <v>35</v>
      </c>
      <c r="B46" s="31" t="s">
        <v>1</v>
      </c>
      <c r="C46" s="32" t="s">
        <v>121</v>
      </c>
      <c r="D46" s="33">
        <v>9990000000</v>
      </c>
      <c r="E46" s="32" t="s">
        <v>0</v>
      </c>
      <c r="F46" s="12">
        <f t="shared" si="0"/>
        <v>10000</v>
      </c>
    </row>
    <row r="47" spans="1:6" ht="15.75" outlineLevel="4">
      <c r="A47" s="27" t="s">
        <v>77</v>
      </c>
      <c r="B47" s="31" t="s">
        <v>1</v>
      </c>
      <c r="C47" s="32" t="s">
        <v>121</v>
      </c>
      <c r="D47" s="33">
        <v>9999900000</v>
      </c>
      <c r="E47" s="32" t="s">
        <v>0</v>
      </c>
      <c r="F47" s="12">
        <f t="shared" si="0"/>
        <v>10000</v>
      </c>
    </row>
    <row r="48" spans="1:6" ht="15.75" outlineLevel="4">
      <c r="A48" s="27" t="s">
        <v>122</v>
      </c>
      <c r="B48" s="31" t="s">
        <v>1</v>
      </c>
      <c r="C48" s="32" t="s">
        <v>121</v>
      </c>
      <c r="D48" s="32" t="s">
        <v>123</v>
      </c>
      <c r="E48" s="32" t="s">
        <v>0</v>
      </c>
      <c r="F48" s="12">
        <f t="shared" si="0"/>
        <v>10000</v>
      </c>
    </row>
    <row r="49" spans="1:6" ht="15.75" outlineLevel="4">
      <c r="A49" s="27" t="s">
        <v>33</v>
      </c>
      <c r="B49" s="31" t="s">
        <v>1</v>
      </c>
      <c r="C49" s="32" t="s">
        <v>121</v>
      </c>
      <c r="D49" s="32" t="s">
        <v>123</v>
      </c>
      <c r="E49" s="32" t="s">
        <v>38</v>
      </c>
      <c r="F49" s="12">
        <f t="shared" si="0"/>
        <v>10000</v>
      </c>
    </row>
    <row r="50" spans="1:6" ht="15.75" outlineLevel="4">
      <c r="A50" s="28" t="s">
        <v>124</v>
      </c>
      <c r="B50" s="34" t="s">
        <v>1</v>
      </c>
      <c r="C50" s="35" t="s">
        <v>121</v>
      </c>
      <c r="D50" s="35" t="s">
        <v>123</v>
      </c>
      <c r="E50" s="35" t="s">
        <v>125</v>
      </c>
      <c r="F50" s="12">
        <v>10000</v>
      </c>
    </row>
    <row r="51" spans="1:6" ht="15.75" outlineLevel="4">
      <c r="A51" s="10" t="s">
        <v>14</v>
      </c>
      <c r="B51" s="11" t="s">
        <v>1</v>
      </c>
      <c r="C51" s="11" t="s">
        <v>7</v>
      </c>
      <c r="D51" s="11" t="s">
        <v>40</v>
      </c>
      <c r="E51" s="11" t="s">
        <v>0</v>
      </c>
      <c r="F51" s="13">
        <f>F53</f>
        <v>1884037.33</v>
      </c>
    </row>
    <row r="52" spans="1:6" ht="63.75" outlineLevel="5">
      <c r="A52" s="6" t="s">
        <v>126</v>
      </c>
      <c r="B52" s="9" t="s">
        <v>1</v>
      </c>
      <c r="C52" s="9" t="s">
        <v>7</v>
      </c>
      <c r="D52" s="9" t="s">
        <v>80</v>
      </c>
      <c r="E52" s="9" t="s">
        <v>0</v>
      </c>
      <c r="F52" s="12">
        <f>F53</f>
        <v>1884037.33</v>
      </c>
    </row>
    <row r="53" spans="1:6" ht="63.75">
      <c r="A53" s="6" t="s">
        <v>127</v>
      </c>
      <c r="B53" s="9" t="s">
        <v>1</v>
      </c>
      <c r="C53" s="9" t="s">
        <v>7</v>
      </c>
      <c r="D53" s="9" t="s">
        <v>81</v>
      </c>
      <c r="E53" s="9" t="s">
        <v>0</v>
      </c>
      <c r="F53" s="12">
        <f>F56+F58</f>
        <v>1884037.33</v>
      </c>
    </row>
    <row r="54" spans="1:6" ht="15.75">
      <c r="A54" s="6" t="s">
        <v>114</v>
      </c>
      <c r="B54" s="9" t="s">
        <v>1</v>
      </c>
      <c r="C54" s="9" t="s">
        <v>7</v>
      </c>
      <c r="D54" s="9" t="s">
        <v>85</v>
      </c>
      <c r="E54" s="9" t="s">
        <v>0</v>
      </c>
      <c r="F54" s="12">
        <f>F57+F59</f>
        <v>1884037.33</v>
      </c>
    </row>
    <row r="55" spans="1:6" ht="25.5" customHeight="1">
      <c r="A55" s="6" t="s">
        <v>93</v>
      </c>
      <c r="B55" s="9" t="s">
        <v>1</v>
      </c>
      <c r="C55" s="9" t="s">
        <v>7</v>
      </c>
      <c r="D55" s="9" t="s">
        <v>82</v>
      </c>
      <c r="E55" s="9" t="s">
        <v>0</v>
      </c>
      <c r="F55" s="12">
        <f>F56+F58</f>
        <v>1884037.33</v>
      </c>
    </row>
    <row r="56" spans="1:6" ht="51" outlineLevel="1">
      <c r="A56" s="6" t="s">
        <v>26</v>
      </c>
      <c r="B56" s="9" t="s">
        <v>1</v>
      </c>
      <c r="C56" s="9" t="s">
        <v>7</v>
      </c>
      <c r="D56" s="9" t="s">
        <v>82</v>
      </c>
      <c r="E56" s="9" t="s">
        <v>27</v>
      </c>
      <c r="F56" s="12">
        <f>F57</f>
        <v>759037.33</v>
      </c>
    </row>
    <row r="57" spans="1:6" ht="15.75" outlineLevel="2">
      <c r="A57" s="6" t="s">
        <v>36</v>
      </c>
      <c r="B57" s="9" t="s">
        <v>1</v>
      </c>
      <c r="C57" s="9" t="s">
        <v>7</v>
      </c>
      <c r="D57" s="9" t="s">
        <v>82</v>
      </c>
      <c r="E57" s="9" t="s">
        <v>37</v>
      </c>
      <c r="F57" s="12">
        <f>340000+445637.77-26600.44</f>
        <v>759037.33</v>
      </c>
    </row>
    <row r="58" spans="1:6" ht="25.5" customHeight="1" outlineLevel="3">
      <c r="A58" s="6" t="s">
        <v>79</v>
      </c>
      <c r="B58" s="9" t="s">
        <v>1</v>
      </c>
      <c r="C58" s="9" t="s">
        <v>7</v>
      </c>
      <c r="D58" s="9" t="s">
        <v>82</v>
      </c>
      <c r="E58" s="9" t="s">
        <v>31</v>
      </c>
      <c r="F58" s="12">
        <f>F59</f>
        <v>1125000</v>
      </c>
    </row>
    <row r="59" spans="1:6" ht="25.5" outlineLevel="4">
      <c r="A59" s="6" t="s">
        <v>30</v>
      </c>
      <c r="B59" s="9" t="s">
        <v>1</v>
      </c>
      <c r="C59" s="9" t="s">
        <v>7</v>
      </c>
      <c r="D59" s="9" t="s">
        <v>82</v>
      </c>
      <c r="E59" s="9" t="s">
        <v>32</v>
      </c>
      <c r="F59" s="12">
        <f>1050000-90000+165000</f>
        <v>1125000</v>
      </c>
    </row>
    <row r="60" spans="1:6" ht="15.75" outlineLevel="4">
      <c r="A60" s="10" t="s">
        <v>15</v>
      </c>
      <c r="B60" s="11" t="s">
        <v>3</v>
      </c>
      <c r="C60" s="11" t="s">
        <v>2</v>
      </c>
      <c r="D60" s="11" t="s">
        <v>40</v>
      </c>
      <c r="E60" s="11" t="s">
        <v>0</v>
      </c>
      <c r="F60" s="13">
        <f>F65</f>
        <v>333580</v>
      </c>
    </row>
    <row r="61" spans="1:6" ht="15.75" outlineLevel="4">
      <c r="A61" s="10" t="s">
        <v>16</v>
      </c>
      <c r="B61" s="11" t="s">
        <v>3</v>
      </c>
      <c r="C61" s="11" t="s">
        <v>4</v>
      </c>
      <c r="D61" s="11" t="s">
        <v>40</v>
      </c>
      <c r="E61" s="11" t="s">
        <v>0</v>
      </c>
      <c r="F61" s="13">
        <f>F65</f>
        <v>333580</v>
      </c>
    </row>
    <row r="62" spans="1:6" ht="25.5" outlineLevel="4">
      <c r="A62" s="7" t="s">
        <v>59</v>
      </c>
      <c r="B62" s="9" t="s">
        <v>3</v>
      </c>
      <c r="C62" s="9" t="s">
        <v>4</v>
      </c>
      <c r="D62" s="9" t="s">
        <v>41</v>
      </c>
      <c r="E62" s="9" t="s">
        <v>0</v>
      </c>
      <c r="F62" s="12">
        <f>F65</f>
        <v>333580</v>
      </c>
    </row>
    <row r="63" spans="1:6" ht="25.5" outlineLevel="4">
      <c r="A63" s="7" t="s">
        <v>35</v>
      </c>
      <c r="B63" s="9" t="s">
        <v>3</v>
      </c>
      <c r="C63" s="9" t="s">
        <v>4</v>
      </c>
      <c r="D63" s="9" t="s">
        <v>42</v>
      </c>
      <c r="E63" s="9" t="s">
        <v>0</v>
      </c>
      <c r="F63" s="12">
        <f>F65</f>
        <v>333580</v>
      </c>
    </row>
    <row r="64" spans="1:6" ht="15.75">
      <c r="A64" s="7" t="s">
        <v>77</v>
      </c>
      <c r="B64" s="9" t="s">
        <v>3</v>
      </c>
      <c r="C64" s="9" t="s">
        <v>4</v>
      </c>
      <c r="D64" s="9" t="s">
        <v>78</v>
      </c>
      <c r="E64" s="9" t="s">
        <v>0</v>
      </c>
      <c r="F64" s="12">
        <f>F65</f>
        <v>333580</v>
      </c>
    </row>
    <row r="65" spans="1:6" ht="25.5" outlineLevel="1">
      <c r="A65" s="7" t="s">
        <v>24</v>
      </c>
      <c r="B65" s="9" t="s">
        <v>3</v>
      </c>
      <c r="C65" s="9" t="s">
        <v>4</v>
      </c>
      <c r="D65" s="9" t="s">
        <v>45</v>
      </c>
      <c r="E65" s="9" t="s">
        <v>0</v>
      </c>
      <c r="F65" s="12">
        <f>F66</f>
        <v>333580</v>
      </c>
    </row>
    <row r="66" spans="1:6" ht="51" outlineLevel="1">
      <c r="A66" s="6" t="s">
        <v>26</v>
      </c>
      <c r="B66" s="9" t="s">
        <v>3</v>
      </c>
      <c r="C66" s="9" t="s">
        <v>4</v>
      </c>
      <c r="D66" s="9" t="s">
        <v>45</v>
      </c>
      <c r="E66" s="9" t="s">
        <v>27</v>
      </c>
      <c r="F66" s="12">
        <f>F67</f>
        <v>333580</v>
      </c>
    </row>
    <row r="67" spans="1:6" ht="25.5" outlineLevel="1">
      <c r="A67" s="6" t="s">
        <v>28</v>
      </c>
      <c r="B67" s="9" t="s">
        <v>3</v>
      </c>
      <c r="C67" s="9" t="s">
        <v>4</v>
      </c>
      <c r="D67" s="9" t="s">
        <v>45</v>
      </c>
      <c r="E67" s="9" t="s">
        <v>29</v>
      </c>
      <c r="F67" s="12">
        <v>333580</v>
      </c>
    </row>
    <row r="68" spans="1:6" ht="15.75" customHeight="1" outlineLevel="1">
      <c r="A68" s="10" t="s">
        <v>63</v>
      </c>
      <c r="B68" s="11" t="s">
        <v>4</v>
      </c>
      <c r="C68" s="11" t="s">
        <v>2</v>
      </c>
      <c r="D68" s="11" t="s">
        <v>40</v>
      </c>
      <c r="E68" s="11" t="s">
        <v>0</v>
      </c>
      <c r="F68" s="13">
        <f aca="true" t="shared" si="1" ref="F68:F74">F69</f>
        <v>193564</v>
      </c>
    </row>
    <row r="69" spans="1:6" ht="25.5" outlineLevel="1">
      <c r="A69" s="10" t="s">
        <v>136</v>
      </c>
      <c r="B69" s="11" t="s">
        <v>4</v>
      </c>
      <c r="C69" s="11" t="s">
        <v>64</v>
      </c>
      <c r="D69" s="11" t="s">
        <v>40</v>
      </c>
      <c r="E69" s="11" t="s">
        <v>0</v>
      </c>
      <c r="F69" s="13">
        <f>F70+F78</f>
        <v>193564</v>
      </c>
    </row>
    <row r="70" spans="1:6" ht="39" outlineLevel="5">
      <c r="A70" s="15" t="s">
        <v>128</v>
      </c>
      <c r="B70" s="9" t="s">
        <v>4</v>
      </c>
      <c r="C70" s="9" t="s">
        <v>64</v>
      </c>
      <c r="D70" s="9" t="s">
        <v>65</v>
      </c>
      <c r="E70" s="9" t="s">
        <v>0</v>
      </c>
      <c r="F70" s="12">
        <f t="shared" si="1"/>
        <v>123564</v>
      </c>
    </row>
    <row r="71" spans="1:6" ht="39" outlineLevel="5">
      <c r="A71" s="15" t="s">
        <v>129</v>
      </c>
      <c r="B71" s="9" t="s">
        <v>4</v>
      </c>
      <c r="C71" s="9" t="s">
        <v>64</v>
      </c>
      <c r="D71" s="9" t="s">
        <v>66</v>
      </c>
      <c r="E71" s="9" t="s">
        <v>0</v>
      </c>
      <c r="F71" s="12">
        <f t="shared" si="1"/>
        <v>123564</v>
      </c>
    </row>
    <row r="72" spans="1:6" ht="26.25" outlineLevel="5">
      <c r="A72" s="15" t="s">
        <v>84</v>
      </c>
      <c r="B72" s="9" t="s">
        <v>4</v>
      </c>
      <c r="C72" s="9" t="s">
        <v>64</v>
      </c>
      <c r="D72" s="9" t="s">
        <v>91</v>
      </c>
      <c r="E72" s="9" t="s">
        <v>0</v>
      </c>
      <c r="F72" s="12">
        <f>F73</f>
        <v>123564</v>
      </c>
    </row>
    <row r="73" spans="1:6" ht="26.25" outlineLevel="5">
      <c r="A73" s="15" t="s">
        <v>92</v>
      </c>
      <c r="B73" s="9" t="s">
        <v>4</v>
      </c>
      <c r="C73" s="9" t="s">
        <v>64</v>
      </c>
      <c r="D73" s="9" t="s">
        <v>67</v>
      </c>
      <c r="E73" s="9" t="s">
        <v>0</v>
      </c>
      <c r="F73" s="12">
        <f>F74+F76</f>
        <v>123564</v>
      </c>
    </row>
    <row r="74" spans="1:6" ht="25.5" outlineLevel="5">
      <c r="A74" s="6" t="s">
        <v>83</v>
      </c>
      <c r="B74" s="9" t="s">
        <v>4</v>
      </c>
      <c r="C74" s="9" t="s">
        <v>64</v>
      </c>
      <c r="D74" s="9" t="s">
        <v>67</v>
      </c>
      <c r="E74" s="9" t="s">
        <v>31</v>
      </c>
      <c r="F74" s="12">
        <f t="shared" si="1"/>
        <v>117000</v>
      </c>
    </row>
    <row r="75" spans="1:6" ht="25.5" outlineLevel="5">
      <c r="A75" s="6" t="s">
        <v>30</v>
      </c>
      <c r="B75" s="9" t="s">
        <v>4</v>
      </c>
      <c r="C75" s="9" t="s">
        <v>64</v>
      </c>
      <c r="D75" s="9" t="s">
        <v>67</v>
      </c>
      <c r="E75" s="9" t="s">
        <v>32</v>
      </c>
      <c r="F75" s="12">
        <f>85850+31150</f>
        <v>117000</v>
      </c>
    </row>
    <row r="76" spans="1:6" ht="15.75" outlineLevel="5">
      <c r="A76" s="6" t="s">
        <v>33</v>
      </c>
      <c r="B76" s="9" t="s">
        <v>4</v>
      </c>
      <c r="C76" s="9" t="s">
        <v>64</v>
      </c>
      <c r="D76" s="9" t="s">
        <v>67</v>
      </c>
      <c r="E76" s="9" t="s">
        <v>38</v>
      </c>
      <c r="F76" s="12">
        <f>F77</f>
        <v>6564</v>
      </c>
    </row>
    <row r="77" spans="1:6" ht="15.75" outlineLevel="5">
      <c r="A77" s="6" t="s">
        <v>39</v>
      </c>
      <c r="B77" s="9" t="s">
        <v>4</v>
      </c>
      <c r="C77" s="9" t="s">
        <v>64</v>
      </c>
      <c r="D77" s="9" t="s">
        <v>67</v>
      </c>
      <c r="E77" s="9" t="s">
        <v>34</v>
      </c>
      <c r="F77" s="12">
        <f>4500+2064</f>
        <v>6564</v>
      </c>
    </row>
    <row r="78" spans="1:6" ht="25.5" outlineLevel="5">
      <c r="A78" s="6" t="s">
        <v>59</v>
      </c>
      <c r="B78" s="9" t="s">
        <v>4</v>
      </c>
      <c r="C78" s="9" t="s">
        <v>64</v>
      </c>
      <c r="D78" s="9" t="s">
        <v>41</v>
      </c>
      <c r="E78" s="9" t="s">
        <v>0</v>
      </c>
      <c r="F78" s="12">
        <f>F79</f>
        <v>70000</v>
      </c>
    </row>
    <row r="79" spans="1:6" ht="25.5" outlineLevel="5">
      <c r="A79" s="6" t="s">
        <v>47</v>
      </c>
      <c r="B79" s="9" t="s">
        <v>4</v>
      </c>
      <c r="C79" s="9" t="s">
        <v>64</v>
      </c>
      <c r="D79" s="9" t="s">
        <v>42</v>
      </c>
      <c r="E79" s="9" t="s">
        <v>0</v>
      </c>
      <c r="F79" s="12">
        <f>F80</f>
        <v>70000</v>
      </c>
    </row>
    <row r="80" spans="1:6" ht="15.75" outlineLevel="5">
      <c r="A80" s="6" t="s">
        <v>77</v>
      </c>
      <c r="B80" s="9" t="s">
        <v>4</v>
      </c>
      <c r="C80" s="9" t="s">
        <v>64</v>
      </c>
      <c r="D80" s="9" t="s">
        <v>78</v>
      </c>
      <c r="E80" s="9" t="s">
        <v>0</v>
      </c>
      <c r="F80" s="12">
        <f>F81</f>
        <v>70000</v>
      </c>
    </row>
    <row r="81" spans="1:6" ht="25.5" outlineLevel="5">
      <c r="A81" s="6" t="s">
        <v>146</v>
      </c>
      <c r="B81" s="9" t="s">
        <v>4</v>
      </c>
      <c r="C81" s="9" t="s">
        <v>64</v>
      </c>
      <c r="D81" s="9" t="s">
        <v>147</v>
      </c>
      <c r="E81" s="9" t="s">
        <v>0</v>
      </c>
      <c r="F81" s="12">
        <f>F82</f>
        <v>70000</v>
      </c>
    </row>
    <row r="82" spans="1:6" ht="15.75" outlineLevel="5">
      <c r="A82" s="6" t="s">
        <v>33</v>
      </c>
      <c r="B82" s="9" t="s">
        <v>4</v>
      </c>
      <c r="C82" s="9" t="s">
        <v>64</v>
      </c>
      <c r="D82" s="9" t="s">
        <v>147</v>
      </c>
      <c r="E82" s="9" t="s">
        <v>38</v>
      </c>
      <c r="F82" s="12">
        <f>F83</f>
        <v>70000</v>
      </c>
    </row>
    <row r="83" spans="1:6" ht="15.75" outlineLevel="5">
      <c r="A83" s="6" t="s">
        <v>39</v>
      </c>
      <c r="B83" s="9" t="s">
        <v>4</v>
      </c>
      <c r="C83" s="9" t="s">
        <v>64</v>
      </c>
      <c r="D83" s="9" t="s">
        <v>147</v>
      </c>
      <c r="E83" s="9" t="s">
        <v>34</v>
      </c>
      <c r="F83" s="12">
        <f>70000</f>
        <v>70000</v>
      </c>
    </row>
    <row r="84" spans="1:6" ht="15.75" outlineLevel="1">
      <c r="A84" s="10" t="s">
        <v>18</v>
      </c>
      <c r="B84" s="11" t="s">
        <v>6</v>
      </c>
      <c r="C84" s="11" t="s">
        <v>2</v>
      </c>
      <c r="D84" s="11" t="s">
        <v>40</v>
      </c>
      <c r="E84" s="11" t="s">
        <v>0</v>
      </c>
      <c r="F84" s="13">
        <f>F85</f>
        <v>5975588.23</v>
      </c>
    </row>
    <row r="85" spans="1:6" ht="15.75" outlineLevel="1">
      <c r="A85" s="10" t="s">
        <v>25</v>
      </c>
      <c r="B85" s="11" t="s">
        <v>6</v>
      </c>
      <c r="C85" s="11" t="s">
        <v>4</v>
      </c>
      <c r="D85" s="11" t="s">
        <v>40</v>
      </c>
      <c r="E85" s="11" t="s">
        <v>0</v>
      </c>
      <c r="F85" s="13">
        <f>F86+F92</f>
        <v>5975588.23</v>
      </c>
    </row>
    <row r="86" spans="1:6" ht="26.25" outlineLevel="1">
      <c r="A86" s="15" t="s">
        <v>94</v>
      </c>
      <c r="B86" s="9" t="s">
        <v>6</v>
      </c>
      <c r="C86" s="9" t="s">
        <v>4</v>
      </c>
      <c r="D86" s="9" t="s">
        <v>52</v>
      </c>
      <c r="E86" s="9" t="s">
        <v>0</v>
      </c>
      <c r="F86" s="12">
        <f>F90</f>
        <v>2909800.54</v>
      </c>
    </row>
    <row r="87" spans="1:6" ht="26.25" outlineLevel="1">
      <c r="A87" s="15" t="s">
        <v>95</v>
      </c>
      <c r="B87" s="9" t="s">
        <v>6</v>
      </c>
      <c r="C87" s="9" t="s">
        <v>4</v>
      </c>
      <c r="D87" s="9" t="s">
        <v>56</v>
      </c>
      <c r="E87" s="9" t="s">
        <v>0</v>
      </c>
      <c r="F87" s="12">
        <f>F90</f>
        <v>2909800.54</v>
      </c>
    </row>
    <row r="88" spans="1:6" ht="26.25" outlineLevel="1">
      <c r="A88" s="15" t="s">
        <v>86</v>
      </c>
      <c r="B88" s="9" t="s">
        <v>6</v>
      </c>
      <c r="C88" s="9" t="s">
        <v>4</v>
      </c>
      <c r="D88" s="9" t="s">
        <v>87</v>
      </c>
      <c r="E88" s="9" t="s">
        <v>0</v>
      </c>
      <c r="F88" s="12">
        <f>F89</f>
        <v>2909800.54</v>
      </c>
    </row>
    <row r="89" spans="1:6" ht="15.75" outlineLevel="1">
      <c r="A89" s="15" t="s">
        <v>58</v>
      </c>
      <c r="B89" s="9" t="s">
        <v>6</v>
      </c>
      <c r="C89" s="9" t="s">
        <v>4</v>
      </c>
      <c r="D89" s="9" t="s">
        <v>57</v>
      </c>
      <c r="E89" s="9" t="s">
        <v>0</v>
      </c>
      <c r="F89" s="12">
        <f>F90</f>
        <v>2909800.54</v>
      </c>
    </row>
    <row r="90" spans="1:6" ht="25.5" outlineLevel="1">
      <c r="A90" s="6" t="s">
        <v>83</v>
      </c>
      <c r="B90" s="9" t="s">
        <v>6</v>
      </c>
      <c r="C90" s="9" t="s">
        <v>4</v>
      </c>
      <c r="D90" s="9" t="s">
        <v>57</v>
      </c>
      <c r="E90" s="9" t="s">
        <v>31</v>
      </c>
      <c r="F90" s="12">
        <f>F91</f>
        <v>2909800.54</v>
      </c>
    </row>
    <row r="91" spans="1:6" ht="25.5" outlineLevel="1">
      <c r="A91" s="6" t="s">
        <v>30</v>
      </c>
      <c r="B91" s="9" t="s">
        <v>6</v>
      </c>
      <c r="C91" s="9" t="s">
        <v>4</v>
      </c>
      <c r="D91" s="9" t="s">
        <v>57</v>
      </c>
      <c r="E91" s="9" t="s">
        <v>32</v>
      </c>
      <c r="F91" s="12">
        <f>1000000+746671.54-11150+1174279</f>
        <v>2909800.54</v>
      </c>
    </row>
    <row r="92" spans="1:6" ht="51" outlineLevel="1">
      <c r="A92" s="6" t="s">
        <v>130</v>
      </c>
      <c r="B92" s="9" t="s">
        <v>6</v>
      </c>
      <c r="C92" s="9" t="s">
        <v>4</v>
      </c>
      <c r="D92" s="9" t="s">
        <v>68</v>
      </c>
      <c r="E92" s="9" t="s">
        <v>0</v>
      </c>
      <c r="F92" s="12">
        <f>F93</f>
        <v>3065787.69</v>
      </c>
    </row>
    <row r="93" spans="1:6" ht="51">
      <c r="A93" s="25" t="s">
        <v>131</v>
      </c>
      <c r="B93" s="9" t="s">
        <v>6</v>
      </c>
      <c r="C93" s="9" t="s">
        <v>4</v>
      </c>
      <c r="D93" s="9" t="s">
        <v>96</v>
      </c>
      <c r="E93" s="9" t="s">
        <v>0</v>
      </c>
      <c r="F93" s="12">
        <f>F94</f>
        <v>3065787.69</v>
      </c>
    </row>
    <row r="94" spans="1:6" ht="51">
      <c r="A94" s="8" t="s">
        <v>132</v>
      </c>
      <c r="B94" s="9" t="s">
        <v>6</v>
      </c>
      <c r="C94" s="9" t="s">
        <v>4</v>
      </c>
      <c r="D94" s="9" t="s">
        <v>97</v>
      </c>
      <c r="E94" s="9" t="s">
        <v>0</v>
      </c>
      <c r="F94" s="12">
        <f>F95+F98+F101</f>
        <v>3065787.69</v>
      </c>
    </row>
    <row r="95" spans="1:6" ht="25.5">
      <c r="A95" s="8" t="s">
        <v>133</v>
      </c>
      <c r="B95" s="9" t="s">
        <v>6</v>
      </c>
      <c r="C95" s="9" t="s">
        <v>4</v>
      </c>
      <c r="D95" s="9" t="s">
        <v>115</v>
      </c>
      <c r="E95" s="9" t="s">
        <v>0</v>
      </c>
      <c r="F95" s="12">
        <f>F96</f>
        <v>35484.65</v>
      </c>
    </row>
    <row r="96" spans="1:6" ht="25.5">
      <c r="A96" s="8" t="s">
        <v>98</v>
      </c>
      <c r="B96" s="9" t="s">
        <v>6</v>
      </c>
      <c r="C96" s="9" t="s">
        <v>4</v>
      </c>
      <c r="D96" s="9" t="s">
        <v>115</v>
      </c>
      <c r="E96" s="9" t="s">
        <v>31</v>
      </c>
      <c r="F96" s="12">
        <f>F97</f>
        <v>35484.65</v>
      </c>
    </row>
    <row r="97" spans="1:6" ht="25.5">
      <c r="A97" s="8" t="s">
        <v>99</v>
      </c>
      <c r="B97" s="9" t="s">
        <v>6</v>
      </c>
      <c r="C97" s="9" t="s">
        <v>4</v>
      </c>
      <c r="D97" s="9" t="s">
        <v>115</v>
      </c>
      <c r="E97" s="9" t="s">
        <v>32</v>
      </c>
      <c r="F97" s="12">
        <f>169696.97-134212.32</f>
        <v>35484.65</v>
      </c>
    </row>
    <row r="98" spans="1:6" ht="38.25">
      <c r="A98" s="8" t="s">
        <v>137</v>
      </c>
      <c r="B98" s="9" t="s">
        <v>6</v>
      </c>
      <c r="C98" s="9" t="s">
        <v>4</v>
      </c>
      <c r="D98" s="9" t="s">
        <v>138</v>
      </c>
      <c r="E98" s="9" t="s">
        <v>0</v>
      </c>
      <c r="F98" s="12">
        <f>F99</f>
        <v>3000000</v>
      </c>
    </row>
    <row r="99" spans="1:6" ht="25.5">
      <c r="A99" s="8" t="s">
        <v>98</v>
      </c>
      <c r="B99" s="9" t="s">
        <v>6</v>
      </c>
      <c r="C99" s="9" t="s">
        <v>4</v>
      </c>
      <c r="D99" s="9" t="s">
        <v>138</v>
      </c>
      <c r="E99" s="9" t="s">
        <v>31</v>
      </c>
      <c r="F99" s="12">
        <f>F100</f>
        <v>3000000</v>
      </c>
    </row>
    <row r="100" spans="1:6" ht="25.5">
      <c r="A100" s="8" t="s">
        <v>99</v>
      </c>
      <c r="B100" s="9" t="s">
        <v>6</v>
      </c>
      <c r="C100" s="9" t="s">
        <v>4</v>
      </c>
      <c r="D100" s="9" t="s">
        <v>138</v>
      </c>
      <c r="E100" s="9" t="s">
        <v>32</v>
      </c>
      <c r="F100" s="12">
        <v>3000000</v>
      </c>
    </row>
    <row r="101" spans="1:6" ht="38.25">
      <c r="A101" s="8" t="s">
        <v>139</v>
      </c>
      <c r="B101" s="9" t="s">
        <v>6</v>
      </c>
      <c r="C101" s="9" t="s">
        <v>4</v>
      </c>
      <c r="D101" s="9" t="s">
        <v>140</v>
      </c>
      <c r="E101" s="9" t="s">
        <v>0</v>
      </c>
      <c r="F101" s="12">
        <f>F102</f>
        <v>30303.04</v>
      </c>
    </row>
    <row r="102" spans="1:6" ht="25.5">
      <c r="A102" s="8" t="s">
        <v>98</v>
      </c>
      <c r="B102" s="9" t="s">
        <v>6</v>
      </c>
      <c r="C102" s="9" t="s">
        <v>4</v>
      </c>
      <c r="D102" s="9" t="s">
        <v>140</v>
      </c>
      <c r="E102" s="9" t="s">
        <v>31</v>
      </c>
      <c r="F102" s="12">
        <f>F103</f>
        <v>30303.04</v>
      </c>
    </row>
    <row r="103" spans="1:6" ht="25.5">
      <c r="A103" s="8" t="s">
        <v>99</v>
      </c>
      <c r="B103" s="9" t="s">
        <v>6</v>
      </c>
      <c r="C103" s="9" t="s">
        <v>4</v>
      </c>
      <c r="D103" s="9" t="s">
        <v>140</v>
      </c>
      <c r="E103" s="9" t="s">
        <v>32</v>
      </c>
      <c r="F103" s="12">
        <v>30303.04</v>
      </c>
    </row>
    <row r="104" spans="1:6" ht="15.75">
      <c r="A104" s="10" t="s">
        <v>19</v>
      </c>
      <c r="B104" s="11" t="s">
        <v>8</v>
      </c>
      <c r="C104" s="11" t="s">
        <v>2</v>
      </c>
      <c r="D104" s="11" t="s">
        <v>40</v>
      </c>
      <c r="E104" s="11" t="s">
        <v>0</v>
      </c>
      <c r="F104" s="13">
        <f>F105+F116</f>
        <v>3823093</v>
      </c>
    </row>
    <row r="105" spans="1:6" ht="15.75">
      <c r="A105" s="10" t="s">
        <v>20</v>
      </c>
      <c r="B105" s="11" t="s">
        <v>8</v>
      </c>
      <c r="C105" s="11" t="s">
        <v>1</v>
      </c>
      <c r="D105" s="11" t="s">
        <v>40</v>
      </c>
      <c r="E105" s="11" t="s">
        <v>0</v>
      </c>
      <c r="F105" s="13">
        <f>F106</f>
        <v>3821693</v>
      </c>
    </row>
    <row r="106" spans="1:6" ht="38.25">
      <c r="A106" s="6" t="s">
        <v>100</v>
      </c>
      <c r="B106" s="9" t="s">
        <v>8</v>
      </c>
      <c r="C106" s="9" t="s">
        <v>1</v>
      </c>
      <c r="D106" s="9" t="s">
        <v>53</v>
      </c>
      <c r="E106" s="9" t="s">
        <v>0</v>
      </c>
      <c r="F106" s="12">
        <f>F107</f>
        <v>3821693</v>
      </c>
    </row>
    <row r="107" spans="1:6" ht="38.25">
      <c r="A107" s="6" t="s">
        <v>101</v>
      </c>
      <c r="B107" s="9" t="s">
        <v>8</v>
      </c>
      <c r="C107" s="9" t="s">
        <v>1</v>
      </c>
      <c r="D107" s="9" t="s">
        <v>54</v>
      </c>
      <c r="E107" s="9" t="s">
        <v>0</v>
      </c>
      <c r="F107" s="12">
        <f>F108</f>
        <v>3821693</v>
      </c>
    </row>
    <row r="108" spans="1:6" ht="25.5">
      <c r="A108" s="6" t="s">
        <v>88</v>
      </c>
      <c r="B108" s="9" t="s">
        <v>8</v>
      </c>
      <c r="C108" s="9" t="s">
        <v>1</v>
      </c>
      <c r="D108" s="9" t="s">
        <v>89</v>
      </c>
      <c r="E108" s="9" t="s">
        <v>0</v>
      </c>
      <c r="F108" s="12">
        <f>F109</f>
        <v>3821693</v>
      </c>
    </row>
    <row r="109" spans="1:6" ht="15.75">
      <c r="A109" s="6" t="s">
        <v>90</v>
      </c>
      <c r="B109" s="9" t="s">
        <v>8</v>
      </c>
      <c r="C109" s="9" t="s">
        <v>1</v>
      </c>
      <c r="D109" s="9" t="s">
        <v>55</v>
      </c>
      <c r="E109" s="9" t="s">
        <v>0</v>
      </c>
      <c r="F109" s="12">
        <f>F110+F112+F114</f>
        <v>3821693</v>
      </c>
    </row>
    <row r="110" spans="1:6" ht="51">
      <c r="A110" s="6" t="s">
        <v>26</v>
      </c>
      <c r="B110" s="9" t="s">
        <v>8</v>
      </c>
      <c r="C110" s="9" t="s">
        <v>1</v>
      </c>
      <c r="D110" s="9" t="s">
        <v>55</v>
      </c>
      <c r="E110" s="9" t="s">
        <v>27</v>
      </c>
      <c r="F110" s="12">
        <f>F111</f>
        <v>2169262</v>
      </c>
    </row>
    <row r="111" spans="1:6" ht="15.75">
      <c r="A111" s="6" t="s">
        <v>36</v>
      </c>
      <c r="B111" s="9" t="s">
        <v>8</v>
      </c>
      <c r="C111" s="9" t="s">
        <v>1</v>
      </c>
      <c r="D111" s="9" t="s">
        <v>55</v>
      </c>
      <c r="E111" s="9" t="s">
        <v>37</v>
      </c>
      <c r="F111" s="12">
        <f>2059764+109498</f>
        <v>2169262</v>
      </c>
    </row>
    <row r="112" spans="1:6" ht="25.5">
      <c r="A112" s="6" t="s">
        <v>83</v>
      </c>
      <c r="B112" s="9" t="s">
        <v>8</v>
      </c>
      <c r="C112" s="9" t="s">
        <v>1</v>
      </c>
      <c r="D112" s="9" t="s">
        <v>55</v>
      </c>
      <c r="E112" s="9" t="s">
        <v>31</v>
      </c>
      <c r="F112" s="12">
        <f>F113</f>
        <v>1652431</v>
      </c>
    </row>
    <row r="113" spans="1:6" ht="25.5">
      <c r="A113" s="6" t="s">
        <v>30</v>
      </c>
      <c r="B113" s="9" t="s">
        <v>8</v>
      </c>
      <c r="C113" s="9" t="s">
        <v>1</v>
      </c>
      <c r="D113" s="9" t="s">
        <v>55</v>
      </c>
      <c r="E113" s="9" t="s">
        <v>32</v>
      </c>
      <c r="F113" s="12">
        <f>1336136+180000+136295</f>
        <v>1652431</v>
      </c>
    </row>
    <row r="114" spans="1:6" ht="15.75" hidden="1">
      <c r="A114" s="6" t="s">
        <v>33</v>
      </c>
      <c r="B114" s="9" t="s">
        <v>8</v>
      </c>
      <c r="C114" s="9" t="s">
        <v>1</v>
      </c>
      <c r="D114" s="9" t="s">
        <v>55</v>
      </c>
      <c r="E114" s="9" t="s">
        <v>38</v>
      </c>
      <c r="F114" s="12">
        <v>0</v>
      </c>
    </row>
    <row r="115" spans="1:6" ht="15.75" hidden="1">
      <c r="A115" s="6" t="s">
        <v>39</v>
      </c>
      <c r="B115" s="9" t="s">
        <v>8</v>
      </c>
      <c r="C115" s="9" t="s">
        <v>1</v>
      </c>
      <c r="D115" s="9" t="s">
        <v>55</v>
      </c>
      <c r="E115" s="9" t="s">
        <v>34</v>
      </c>
      <c r="F115" s="12">
        <v>0</v>
      </c>
    </row>
    <row r="116" spans="1:6" ht="15.75">
      <c r="A116" s="14" t="s">
        <v>107</v>
      </c>
      <c r="B116" s="11" t="s">
        <v>8</v>
      </c>
      <c r="C116" s="11" t="s">
        <v>5</v>
      </c>
      <c r="D116" s="11" t="s">
        <v>40</v>
      </c>
      <c r="E116" s="11" t="s">
        <v>0</v>
      </c>
      <c r="F116" s="13">
        <f aca="true" t="shared" si="2" ref="F116:F121">F117</f>
        <v>1400</v>
      </c>
    </row>
    <row r="117" spans="1:6" ht="39" customHeight="1">
      <c r="A117" s="6" t="s">
        <v>134</v>
      </c>
      <c r="B117" s="9" t="s">
        <v>8</v>
      </c>
      <c r="C117" s="9" t="s">
        <v>5</v>
      </c>
      <c r="D117" s="9" t="s">
        <v>102</v>
      </c>
      <c r="E117" s="9" t="s">
        <v>0</v>
      </c>
      <c r="F117" s="12">
        <f t="shared" si="2"/>
        <v>1400</v>
      </c>
    </row>
    <row r="118" spans="1:6" ht="38.25">
      <c r="A118" s="6" t="s">
        <v>135</v>
      </c>
      <c r="B118" s="9" t="s">
        <v>8</v>
      </c>
      <c r="C118" s="9" t="s">
        <v>5</v>
      </c>
      <c r="D118" s="9" t="s">
        <v>103</v>
      </c>
      <c r="E118" s="9" t="s">
        <v>0</v>
      </c>
      <c r="F118" s="12">
        <f t="shared" si="2"/>
        <v>1400</v>
      </c>
    </row>
    <row r="119" spans="1:6" ht="25.5">
      <c r="A119" s="16" t="s">
        <v>116</v>
      </c>
      <c r="B119" s="9" t="s">
        <v>8</v>
      </c>
      <c r="C119" s="9" t="s">
        <v>5</v>
      </c>
      <c r="D119" s="9" t="s">
        <v>104</v>
      </c>
      <c r="E119" s="9" t="s">
        <v>0</v>
      </c>
      <c r="F119" s="12">
        <f t="shared" si="2"/>
        <v>1400</v>
      </c>
    </row>
    <row r="120" spans="1:6" ht="25.5" customHeight="1">
      <c r="A120" s="16" t="s">
        <v>106</v>
      </c>
      <c r="B120" s="9" t="s">
        <v>8</v>
      </c>
      <c r="C120" s="9" t="s">
        <v>5</v>
      </c>
      <c r="D120" s="9" t="s">
        <v>105</v>
      </c>
      <c r="E120" s="9" t="s">
        <v>0</v>
      </c>
      <c r="F120" s="12">
        <f t="shared" si="2"/>
        <v>1400</v>
      </c>
    </row>
    <row r="121" spans="1:6" ht="25.5">
      <c r="A121" s="6" t="s">
        <v>83</v>
      </c>
      <c r="B121" s="9" t="s">
        <v>8</v>
      </c>
      <c r="C121" s="9" t="s">
        <v>5</v>
      </c>
      <c r="D121" s="9" t="s">
        <v>105</v>
      </c>
      <c r="E121" s="9" t="s">
        <v>31</v>
      </c>
      <c r="F121" s="12">
        <f t="shared" si="2"/>
        <v>1400</v>
      </c>
    </row>
    <row r="122" spans="1:6" ht="25.5">
      <c r="A122" s="6" t="s">
        <v>30</v>
      </c>
      <c r="B122" s="9" t="s">
        <v>8</v>
      </c>
      <c r="C122" s="9" t="s">
        <v>5</v>
      </c>
      <c r="D122" s="9" t="s">
        <v>105</v>
      </c>
      <c r="E122" s="9" t="s">
        <v>32</v>
      </c>
      <c r="F122" s="12">
        <f>141400-140000</f>
        <v>1400</v>
      </c>
    </row>
    <row r="123" spans="1:6" ht="15.75">
      <c r="A123" s="14" t="s">
        <v>69</v>
      </c>
      <c r="B123" s="11" t="s">
        <v>64</v>
      </c>
      <c r="C123" s="11" t="s">
        <v>2</v>
      </c>
      <c r="D123" s="11" t="s">
        <v>40</v>
      </c>
      <c r="E123" s="11" t="s">
        <v>0</v>
      </c>
      <c r="F123" s="13">
        <f aca="true" t="shared" si="3" ref="F123:F129">F124</f>
        <v>91228.44</v>
      </c>
    </row>
    <row r="124" spans="1:6" ht="15.75">
      <c r="A124" s="14" t="s">
        <v>70</v>
      </c>
      <c r="B124" s="11" t="s">
        <v>64</v>
      </c>
      <c r="C124" s="11" t="s">
        <v>1</v>
      </c>
      <c r="D124" s="11" t="s">
        <v>40</v>
      </c>
      <c r="E124" s="11" t="s">
        <v>0</v>
      </c>
      <c r="F124" s="13">
        <f t="shared" si="3"/>
        <v>91228.44</v>
      </c>
    </row>
    <row r="125" spans="1:6" ht="25.5">
      <c r="A125" s="6" t="s">
        <v>59</v>
      </c>
      <c r="B125" s="9" t="s">
        <v>64</v>
      </c>
      <c r="C125" s="9" t="s">
        <v>1</v>
      </c>
      <c r="D125" s="9" t="s">
        <v>41</v>
      </c>
      <c r="E125" s="9" t="s">
        <v>0</v>
      </c>
      <c r="F125" s="12">
        <f t="shared" si="3"/>
        <v>91228.44</v>
      </c>
    </row>
    <row r="126" spans="1:6" ht="25.5">
      <c r="A126" s="17" t="s">
        <v>35</v>
      </c>
      <c r="B126" s="9" t="s">
        <v>64</v>
      </c>
      <c r="C126" s="9" t="s">
        <v>1</v>
      </c>
      <c r="D126" s="9" t="s">
        <v>42</v>
      </c>
      <c r="E126" s="9" t="s">
        <v>0</v>
      </c>
      <c r="F126" s="12">
        <f>F128</f>
        <v>91228.44</v>
      </c>
    </row>
    <row r="127" spans="1:6" ht="15.75">
      <c r="A127" s="8" t="s">
        <v>77</v>
      </c>
      <c r="B127" s="9" t="s">
        <v>64</v>
      </c>
      <c r="C127" s="9" t="s">
        <v>1</v>
      </c>
      <c r="D127" s="9" t="s">
        <v>78</v>
      </c>
      <c r="E127" s="9" t="s">
        <v>0</v>
      </c>
      <c r="F127" s="12">
        <f>F128</f>
        <v>91228.44</v>
      </c>
    </row>
    <row r="128" spans="1:6" ht="15.75">
      <c r="A128" s="18" t="s">
        <v>71</v>
      </c>
      <c r="B128" s="19" t="s">
        <v>64</v>
      </c>
      <c r="C128" s="19" t="s">
        <v>1</v>
      </c>
      <c r="D128" s="9" t="s">
        <v>72</v>
      </c>
      <c r="E128" s="9" t="s">
        <v>0</v>
      </c>
      <c r="F128" s="12">
        <f t="shared" si="3"/>
        <v>91228.44</v>
      </c>
    </row>
    <row r="129" spans="1:6" ht="15.75">
      <c r="A129" s="20" t="s">
        <v>73</v>
      </c>
      <c r="B129" s="19" t="s">
        <v>64</v>
      </c>
      <c r="C129" s="19" t="s">
        <v>1</v>
      </c>
      <c r="D129" s="9" t="s">
        <v>72</v>
      </c>
      <c r="E129" s="9" t="s">
        <v>74</v>
      </c>
      <c r="F129" s="12">
        <f t="shared" si="3"/>
        <v>91228.44</v>
      </c>
    </row>
    <row r="130" spans="1:6" ht="15.75">
      <c r="A130" s="20" t="s">
        <v>75</v>
      </c>
      <c r="B130" s="19" t="s">
        <v>64</v>
      </c>
      <c r="C130" s="19" t="s">
        <v>1</v>
      </c>
      <c r="D130" s="9" t="s">
        <v>72</v>
      </c>
      <c r="E130" s="9" t="s">
        <v>76</v>
      </c>
      <c r="F130" s="12">
        <f>91230-1.56</f>
        <v>91228.44</v>
      </c>
    </row>
    <row r="131" spans="1:6" ht="15.75">
      <c r="A131" s="41" t="s">
        <v>17</v>
      </c>
      <c r="B131" s="41"/>
      <c r="C131" s="41"/>
      <c r="D131" s="41"/>
      <c r="E131" s="41"/>
      <c r="F131" s="13">
        <f>F18+F60+F84+F104+F68+F123</f>
        <v>16310091</v>
      </c>
    </row>
    <row r="133" ht="15.75">
      <c r="F133" s="3"/>
    </row>
  </sheetData>
  <sheetProtection/>
  <mergeCells count="4">
    <mergeCell ref="A15:F15"/>
    <mergeCell ref="A131:E131"/>
    <mergeCell ref="A14:F14"/>
    <mergeCell ref="A13:F13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GlavBux</cp:lastModifiedBy>
  <cp:lastPrinted>2021-10-27T05:56:30Z</cp:lastPrinted>
  <dcterms:created xsi:type="dcterms:W3CDTF">2013-09-20T00:43:30Z</dcterms:created>
  <dcterms:modified xsi:type="dcterms:W3CDTF">2021-10-27T05:56:32Z</dcterms:modified>
  <cp:category/>
  <cp:version/>
  <cp:contentType/>
  <cp:contentStatus/>
</cp:coreProperties>
</file>