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Екат" sheetId="1" r:id="rId1"/>
  </sheets>
  <definedNames>
    <definedName name="_xlnm.Print_Area" localSheetId="0">'Екат'!$A$1:$Q$105</definedName>
  </definedNames>
  <calcPr fullCalcOnLoad="1" fullPrecision="0"/>
</workbook>
</file>

<file path=xl/sharedStrings.xml><?xml version="1.0" encoding="utf-8"?>
<sst xmlns="http://schemas.openxmlformats.org/spreadsheetml/2006/main" count="466" uniqueCount="116">
  <si>
    <t>#Н/Д</t>
  </si>
  <si>
    <t>000</t>
  </si>
  <si>
    <t>01</t>
  </si>
  <si>
    <t>00</t>
  </si>
  <si>
    <t>02</t>
  </si>
  <si>
    <t>03</t>
  </si>
  <si>
    <t>04</t>
  </si>
  <si>
    <t>05</t>
  </si>
  <si>
    <t>11</t>
  </si>
  <si>
    <t>13</t>
  </si>
  <si>
    <t>08</t>
  </si>
  <si>
    <t>Наименование</t>
  </si>
  <si>
    <t>Целевая статья</t>
  </si>
  <si>
    <t>Под-раз-дел</t>
  </si>
  <si>
    <t>Раз-дел</t>
  </si>
  <si>
    <t>Вид рас-хо-дов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</si>
  <si>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</si>
  <si>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</si>
  <si>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</si>
  <si>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</si>
  <si>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</si>
  <si>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</si>
  <si>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Всего расходов</t>
  </si>
  <si>
    <t>ЖИЛИЩНО-КОММУНАЛЬНОЕ ХОЗЯЙСТВО</t>
  </si>
  <si>
    <t>КУЛЬТУРА, КИНЕМАТОГРАФИЯ</t>
  </si>
  <si>
    <t>Культура</t>
  </si>
  <si>
    <t>Глава муниципального образования</t>
  </si>
  <si>
    <t>(рублей)</t>
  </si>
  <si>
    <t>Центральный аппарат</t>
  </si>
  <si>
    <t>Учреждения по обеспечению хозяйственного обслуживания</t>
  </si>
  <si>
    <t>Осуществление первичного воинского учета на территории, где отсутствуют военные комиссариаты</t>
  </si>
  <si>
    <t>Благоустройство</t>
  </si>
  <si>
    <t>Физическая культура</t>
  </si>
  <si>
    <t xml:space="preserve">Непрограммные направления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</si>
  <si>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</si>
  <si>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</si>
  <si>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</si>
  <si>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</si>
  <si>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>Закупка товаров, работ и услуг для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</si>
  <si>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</si>
  <si>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</si>
  <si>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</si>
  <si>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</si>
  <si>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850</t>
  </si>
  <si>
    <t>Мероприятия непрограммных направлений деятельности органов местного самоуправления</t>
  </si>
  <si>
    <t>Расходы на выплаты персоналу казенных учреждений</t>
  </si>
  <si>
    <t>110</t>
  </si>
  <si>
    <t>800</t>
  </si>
  <si>
    <t>Уплата налогов, сборов и иных платежей</t>
  </si>
  <si>
    <t>0000000000</t>
  </si>
  <si>
    <t>9900000000</t>
  </si>
  <si>
    <t>9990000000</t>
  </si>
  <si>
    <t>9999910010</t>
  </si>
  <si>
    <t>9999910020</t>
  </si>
  <si>
    <t>9999910030</t>
  </si>
  <si>
    <t>9999951180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</si>
  <si>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</si>
  <si>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непрграммных направлений деятельности органов местного самоуправления</t>
  </si>
  <si>
    <t>Межбюджетные трансферты бюджетам муниципальных районов из бюджета поселений</t>
  </si>
  <si>
    <t>540</t>
  </si>
  <si>
    <t>06</t>
  </si>
  <si>
    <t>9999970010</t>
  </si>
  <si>
    <t>0400000000</t>
  </si>
  <si>
    <t>0500000000</t>
  </si>
  <si>
    <t>0600000000</t>
  </si>
  <si>
    <t>0700000000</t>
  </si>
  <si>
    <t>0690000000</t>
  </si>
  <si>
    <t>0690100010</t>
  </si>
  <si>
    <t>0790000010</t>
  </si>
  <si>
    <t>0790100010</t>
  </si>
  <si>
    <t>0490000000</t>
  </si>
  <si>
    <t>0490100010</t>
  </si>
  <si>
    <t>Благоустройство территории Екатериновского сельского поселения</t>
  </si>
  <si>
    <t>0590000010</t>
  </si>
  <si>
    <t>Уличное освещение территории Екатериновского сельского поселения</t>
  </si>
  <si>
    <t>Непрограммные направления деятельности органов местного самоуправления</t>
  </si>
  <si>
    <t>Распределение                                                                                                                           бюджетных ассигнований из местного бюджета  по разделам, подразделам, целевым статьям (муниципальных программам и непрограммным направлениям деятельности), группам (группам и подгруппам) видов расходов классификации расходов бюджетов на 2017 год</t>
  </si>
  <si>
    <t>0590100010</t>
  </si>
  <si>
    <t xml:space="preserve"> 2017 год</t>
  </si>
  <si>
    <t>Межбюджетные трансферты</t>
  </si>
  <si>
    <t>500</t>
  </si>
  <si>
    <t xml:space="preserve">Иные межбюджетные трансферты                             </t>
  </si>
  <si>
    <t>Обеспечение пожарной безопасности</t>
  </si>
  <si>
    <t>Национальная безопасность и правоохранительная деятельность</t>
  </si>
  <si>
    <t>10</t>
  </si>
  <si>
    <t>0800000000</t>
  </si>
  <si>
    <t>Мероприятия  программы "Обеспечение пожарной безопасности на территории Екатериновского сельского поселения
 на 2017-2019 годы"</t>
  </si>
  <si>
    <t>0890000000</t>
  </si>
  <si>
    <t>Обеспечение пожарной безопасности на территории Екатериновского сельского поселения</t>
  </si>
  <si>
    <t>0890100010</t>
  </si>
  <si>
    <t>Муниципальная программа "Уличное освещение Екатериновского сельского поселения на 2017-2019 годы"</t>
  </si>
  <si>
    <t>Мероприятия  программы "Уличное освещение  Екатериновского  сельского поселения на 2017-2019 годы"</t>
  </si>
  <si>
    <t>Мероприятия  программы "Благоустройство в Екатериновском сельском поселении на 2017-2019 годы"</t>
  </si>
  <si>
    <t>Муниципальная программа "Благоустройство в Екатериновском сельском поселении на 2017-2019 годы"</t>
  </si>
  <si>
    <t>Муниципальная программа «Обеспечение пожарной безопасности на территории Екатериновского сельского поселения
 на 2017-2019 годы»</t>
  </si>
  <si>
    <t>Мероприятия  программы  «Развитие культуры в Екатериновском сельском поселении Партизанского муниципального района  на 2015- 2019 годы»</t>
  </si>
  <si>
    <t>Муниципальная программа «Развитие культуры в Екатериновском сельском поселении Партизанского муниципального района  на 2015 - 2019 годы»</t>
  </si>
  <si>
    <t>Муниципальная программа
«Развитие физической культуры и спорта в Екатериновском сельском поселении Партизанского муниципального района на 2015 - 2017 годы»</t>
  </si>
  <si>
    <t>Мероприятия  программы  «Развитие физической культуры и спорта в Екатериновском сельском поселении Партизанского муниципального района на 2015 - 2017 годы»</t>
  </si>
  <si>
    <t>Иные закупки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</si>
  <si>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</si>
  <si>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07</t>
  </si>
  <si>
    <t>Непрограммные направления деятельности</t>
  </si>
  <si>
    <t>Мероприятия по софинансированию (Проведение выборов главы поселения, проведение выборов депутатов муниципального комитета)</t>
  </si>
  <si>
    <t>9999980020</t>
  </si>
  <si>
    <t>Специальные расходы</t>
  </si>
  <si>
    <t>Проведение выборов главы поселения</t>
  </si>
  <si>
    <t>9999910040</t>
  </si>
  <si>
    <t>Иные межбюджетные ассигнования</t>
  </si>
  <si>
    <t>Национальная экономика</t>
  </si>
  <si>
    <t xml:space="preserve">Другие вопросы в области национальной экономики </t>
  </si>
  <si>
    <t>Выполнение кадастровых работ</t>
  </si>
  <si>
    <t>12</t>
  </si>
  <si>
    <t>9999910100</t>
  </si>
  <si>
    <t>ФИЗИЧЕСКАЯ КУЛЬТУРА</t>
  </si>
  <si>
    <t>Приложение 3
К муниципальному правовому акту  
Екатериновского сельского поселения Партизанского района
от 21.12.2017г. № 24 - МПА
 «Приложение  6»      
 К муниципальному правовому акту
Екатериновского сельского поселения
Партизанского района
 от 21.12.16 № 478 – МПА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</si>
</sst>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"/>
  </numFmts>
  <fonts count="4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shrinkToFit="1"/>
    </xf>
    <xf numFmtId="49" fontId="1" fillId="0" borderId="10" xfId="0" applyNumberFormat="1" applyFont="1" applyFill="1" applyBorder="1" applyAlignment="1">
      <alignment horizontal="center" vertical="top" shrinkToFit="1"/>
    </xf>
    <xf numFmtId="4" fontId="1" fillId="0" borderId="10" xfId="0" applyNumberFormat="1" applyFont="1" applyFill="1" applyBorder="1" applyAlignment="1">
      <alignment horizontal="right" vertical="top" shrinkToFit="1"/>
    </xf>
    <xf numFmtId="4" fontId="3" fillId="0" borderId="10" xfId="0" applyNumberFormat="1" applyFont="1" applyFill="1" applyBorder="1" applyAlignment="1">
      <alignment horizontal="right" vertical="top" shrinkToFit="1"/>
    </xf>
    <xf numFmtId="0" fontId="1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5" fillId="0" borderId="0" xfId="0" applyFont="1" applyFill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tabSelected="1" zoomScalePageLayoutView="0" workbookViewId="0" topLeftCell="A97">
      <selection activeCell="Q27" sqref="Q27"/>
    </sheetView>
  </sheetViews>
  <sheetFormatPr defaultColWidth="9.00390625" defaultRowHeight="12.75" outlineLevelRow="5"/>
  <cols>
    <col min="1" max="1" width="48.125" style="1" customWidth="1"/>
    <col min="2" max="2" width="4.75390625" style="2" customWidth="1"/>
    <col min="3" max="3" width="5.375" style="2" customWidth="1"/>
    <col min="4" max="4" width="12.375" style="2" bestFit="1" customWidth="1"/>
    <col min="5" max="5" width="5.75390625" style="2" customWidth="1"/>
    <col min="6" max="9" width="0" style="2" hidden="1" customWidth="1"/>
    <col min="10" max="10" width="11.75390625" style="2" hidden="1" customWidth="1"/>
    <col min="11" max="16" width="0" style="2" hidden="1" customWidth="1"/>
    <col min="17" max="17" width="13.75390625" style="2" customWidth="1"/>
    <col min="18" max="18" width="13.125" style="2" bestFit="1" customWidth="1"/>
    <col min="19" max="19" width="14.00390625" style="2" bestFit="1" customWidth="1"/>
    <col min="20" max="20" width="13.125" style="2" bestFit="1" customWidth="1"/>
    <col min="21" max="16384" width="9.125" style="2" customWidth="1"/>
  </cols>
  <sheetData>
    <row r="1" spans="1:17" ht="18.75" customHeight="1">
      <c r="A1" s="29" t="s">
        <v>115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18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34.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7" ht="19.5" customHeight="1"/>
    <row r="8" spans="1:17" ht="14.25" customHeight="1">
      <c r="A8" s="26" t="s">
        <v>76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17" ht="80.2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17" ht="32.25" customHeight="1">
      <c r="A10" s="27" t="s">
        <v>27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63">
      <c r="A11" s="3" t="s">
        <v>11</v>
      </c>
      <c r="B11" s="3" t="s">
        <v>14</v>
      </c>
      <c r="C11" s="3" t="s">
        <v>13</v>
      </c>
      <c r="D11" s="3" t="s">
        <v>12</v>
      </c>
      <c r="E11" s="3" t="s">
        <v>15</v>
      </c>
      <c r="F11" s="3" t="s">
        <v>0</v>
      </c>
      <c r="G11" s="3" t="s">
        <v>0</v>
      </c>
      <c r="H11" s="3" t="s">
        <v>0</v>
      </c>
      <c r="I11" s="3" t="s">
        <v>0</v>
      </c>
      <c r="J11" s="16"/>
      <c r="K11" s="3" t="s">
        <v>0</v>
      </c>
      <c r="L11" s="3" t="s">
        <v>0</v>
      </c>
      <c r="M11" s="3" t="s">
        <v>0</v>
      </c>
      <c r="N11" s="3" t="s">
        <v>0</v>
      </c>
      <c r="O11" s="3" t="s">
        <v>0</v>
      </c>
      <c r="P11" s="3" t="s">
        <v>0</v>
      </c>
      <c r="Q11" s="3" t="s">
        <v>78</v>
      </c>
    </row>
    <row r="12" spans="1:17" ht="15.75">
      <c r="A12" s="4">
        <v>1</v>
      </c>
      <c r="B12" s="3">
        <v>2</v>
      </c>
      <c r="C12" s="3">
        <v>3</v>
      </c>
      <c r="D12" s="3">
        <v>4</v>
      </c>
      <c r="E12" s="3">
        <v>5</v>
      </c>
      <c r="F12" s="3"/>
      <c r="G12" s="3"/>
      <c r="H12" s="3"/>
      <c r="I12" s="3"/>
      <c r="J12" s="16"/>
      <c r="K12" s="3"/>
      <c r="L12" s="3"/>
      <c r="M12" s="3"/>
      <c r="N12" s="3"/>
      <c r="O12" s="3"/>
      <c r="P12" s="3"/>
      <c r="Q12" s="3">
        <v>6</v>
      </c>
    </row>
    <row r="13" spans="1:19" ht="17.25" customHeight="1">
      <c r="A13" s="5" t="s">
        <v>16</v>
      </c>
      <c r="B13" s="6" t="s">
        <v>2</v>
      </c>
      <c r="C13" s="6" t="s">
        <v>3</v>
      </c>
      <c r="D13" s="6" t="s">
        <v>49</v>
      </c>
      <c r="E13" s="6" t="s">
        <v>1</v>
      </c>
      <c r="F13" s="7"/>
      <c r="G13" s="7"/>
      <c r="H13" s="7"/>
      <c r="I13" s="7"/>
      <c r="J13" s="8">
        <v>3791680950</v>
      </c>
      <c r="K13" s="8">
        <v>3791680950</v>
      </c>
      <c r="L13" s="8">
        <v>0</v>
      </c>
      <c r="M13" s="8">
        <v>3791680950</v>
      </c>
      <c r="N13" s="8">
        <v>0</v>
      </c>
      <c r="O13" s="8">
        <v>3791680950</v>
      </c>
      <c r="P13" s="8">
        <v>0</v>
      </c>
      <c r="Q13" s="9">
        <f>Q14+Q20+Q28+Q43</f>
        <v>5238892.25</v>
      </c>
      <c r="S13" s="12"/>
    </row>
    <row r="14" spans="1:19" s="13" customFormat="1" ht="50.25" customHeight="1" outlineLevel="1">
      <c r="A14" s="5" t="s">
        <v>17</v>
      </c>
      <c r="B14" s="6" t="s">
        <v>2</v>
      </c>
      <c r="C14" s="6" t="s">
        <v>4</v>
      </c>
      <c r="D14" s="6" t="s">
        <v>49</v>
      </c>
      <c r="E14" s="6" t="s">
        <v>1</v>
      </c>
      <c r="F14" s="6"/>
      <c r="G14" s="6"/>
      <c r="H14" s="6"/>
      <c r="I14" s="6"/>
      <c r="J14" s="9">
        <v>13630000</v>
      </c>
      <c r="K14" s="9">
        <v>13630000</v>
      </c>
      <c r="L14" s="9">
        <v>0</v>
      </c>
      <c r="M14" s="9">
        <v>13630000</v>
      </c>
      <c r="N14" s="9">
        <v>0</v>
      </c>
      <c r="O14" s="9">
        <v>13630000</v>
      </c>
      <c r="P14" s="9">
        <v>0</v>
      </c>
      <c r="Q14" s="9">
        <f>Q19</f>
        <v>1149539.69</v>
      </c>
      <c r="S14" s="25"/>
    </row>
    <row r="15" spans="1:17" ht="31.5" outlineLevel="2">
      <c r="A15" s="10" t="s">
        <v>75</v>
      </c>
      <c r="B15" s="7" t="s">
        <v>2</v>
      </c>
      <c r="C15" s="7" t="s">
        <v>4</v>
      </c>
      <c r="D15" s="7" t="s">
        <v>50</v>
      </c>
      <c r="E15" s="7" t="s">
        <v>1</v>
      </c>
      <c r="F15" s="7"/>
      <c r="G15" s="7"/>
      <c r="H15" s="7"/>
      <c r="I15" s="7"/>
      <c r="J15" s="8">
        <v>13630000</v>
      </c>
      <c r="K15" s="8">
        <v>13630000</v>
      </c>
      <c r="L15" s="8">
        <v>0</v>
      </c>
      <c r="M15" s="8">
        <v>13630000</v>
      </c>
      <c r="N15" s="8">
        <v>0</v>
      </c>
      <c r="O15" s="8">
        <v>13630000</v>
      </c>
      <c r="P15" s="8">
        <v>0</v>
      </c>
      <c r="Q15" s="8">
        <f>Q19</f>
        <v>1149539.69</v>
      </c>
    </row>
    <row r="16" spans="1:17" ht="36" customHeight="1" outlineLevel="3">
      <c r="A16" s="10" t="s">
        <v>44</v>
      </c>
      <c r="B16" s="7" t="s">
        <v>2</v>
      </c>
      <c r="C16" s="7" t="s">
        <v>4</v>
      </c>
      <c r="D16" s="7" t="s">
        <v>51</v>
      </c>
      <c r="E16" s="7" t="s">
        <v>1</v>
      </c>
      <c r="F16" s="7"/>
      <c r="G16" s="7"/>
      <c r="H16" s="7"/>
      <c r="I16" s="7"/>
      <c r="J16" s="8">
        <v>13630000</v>
      </c>
      <c r="K16" s="8">
        <v>13630000</v>
      </c>
      <c r="L16" s="8">
        <v>0</v>
      </c>
      <c r="M16" s="8">
        <v>13630000</v>
      </c>
      <c r="N16" s="8">
        <v>0</v>
      </c>
      <c r="O16" s="8">
        <v>13630000</v>
      </c>
      <c r="P16" s="8">
        <v>0</v>
      </c>
      <c r="Q16" s="8">
        <f>Q19</f>
        <v>1149539.69</v>
      </c>
    </row>
    <row r="17" spans="1:17" ht="17.25" customHeight="1" outlineLevel="4">
      <c r="A17" s="10" t="s">
        <v>26</v>
      </c>
      <c r="B17" s="7" t="s">
        <v>2</v>
      </c>
      <c r="C17" s="7" t="s">
        <v>4</v>
      </c>
      <c r="D17" s="7" t="s">
        <v>52</v>
      </c>
      <c r="E17" s="7" t="s">
        <v>1</v>
      </c>
      <c r="F17" s="7"/>
      <c r="G17" s="7"/>
      <c r="H17" s="7"/>
      <c r="I17" s="7"/>
      <c r="J17" s="8">
        <v>4121000</v>
      </c>
      <c r="K17" s="8">
        <v>4121000</v>
      </c>
      <c r="L17" s="8">
        <v>0</v>
      </c>
      <c r="M17" s="8">
        <v>4121000</v>
      </c>
      <c r="N17" s="8">
        <v>0</v>
      </c>
      <c r="O17" s="8">
        <v>4121000</v>
      </c>
      <c r="P17" s="8">
        <v>0</v>
      </c>
      <c r="Q17" s="8">
        <f>Q19</f>
        <v>1149539.69</v>
      </c>
    </row>
    <row r="18" spans="1:19" ht="94.5" outlineLevel="4">
      <c r="A18" s="14" t="s">
        <v>34</v>
      </c>
      <c r="B18" s="7" t="s">
        <v>2</v>
      </c>
      <c r="C18" s="7" t="s">
        <v>4</v>
      </c>
      <c r="D18" s="7" t="s">
        <v>52</v>
      </c>
      <c r="E18" s="7" t="s">
        <v>35</v>
      </c>
      <c r="F18" s="7"/>
      <c r="G18" s="7"/>
      <c r="H18" s="7"/>
      <c r="I18" s="7"/>
      <c r="J18" s="8"/>
      <c r="K18" s="8"/>
      <c r="L18" s="8"/>
      <c r="M18" s="8"/>
      <c r="N18" s="8"/>
      <c r="O18" s="8"/>
      <c r="P18" s="8"/>
      <c r="Q18" s="8">
        <f>Q19</f>
        <v>1149539.69</v>
      </c>
      <c r="S18" s="12"/>
    </row>
    <row r="19" spans="1:17" ht="39" customHeight="1" outlineLevel="5">
      <c r="A19" s="14" t="s">
        <v>36</v>
      </c>
      <c r="B19" s="7" t="s">
        <v>2</v>
      </c>
      <c r="C19" s="7" t="s">
        <v>4</v>
      </c>
      <c r="D19" s="7" t="s">
        <v>52</v>
      </c>
      <c r="E19" s="7" t="s">
        <v>37</v>
      </c>
      <c r="F19" s="7"/>
      <c r="G19" s="7"/>
      <c r="H19" s="7"/>
      <c r="I19" s="7"/>
      <c r="J19" s="8">
        <v>4121000</v>
      </c>
      <c r="K19" s="8">
        <v>4121000</v>
      </c>
      <c r="L19" s="8">
        <v>0</v>
      </c>
      <c r="M19" s="8">
        <v>4121000</v>
      </c>
      <c r="N19" s="8">
        <v>0</v>
      </c>
      <c r="O19" s="8">
        <v>4121000</v>
      </c>
      <c r="P19" s="8">
        <v>0</v>
      </c>
      <c r="Q19" s="8">
        <f>1237803-87984-279.31</f>
        <v>1149539.69</v>
      </c>
    </row>
    <row r="20" spans="1:17" s="13" customFormat="1" ht="63" customHeight="1" outlineLevel="1">
      <c r="A20" s="5" t="s">
        <v>18</v>
      </c>
      <c r="B20" s="6" t="s">
        <v>2</v>
      </c>
      <c r="C20" s="6" t="s">
        <v>6</v>
      </c>
      <c r="D20" s="6" t="s">
        <v>49</v>
      </c>
      <c r="E20" s="6" t="s">
        <v>1</v>
      </c>
      <c r="F20" s="6"/>
      <c r="G20" s="6"/>
      <c r="H20" s="6"/>
      <c r="I20" s="6"/>
      <c r="J20" s="9">
        <v>139288000</v>
      </c>
      <c r="K20" s="9">
        <v>139288000</v>
      </c>
      <c r="L20" s="9">
        <v>0</v>
      </c>
      <c r="M20" s="9">
        <v>139288000</v>
      </c>
      <c r="N20" s="9">
        <v>0</v>
      </c>
      <c r="O20" s="9">
        <v>139288000</v>
      </c>
      <c r="P20" s="9">
        <v>0</v>
      </c>
      <c r="Q20" s="9">
        <f>Q21</f>
        <v>1953548.68</v>
      </c>
    </row>
    <row r="21" spans="1:17" ht="31.5" outlineLevel="2">
      <c r="A21" s="10" t="s">
        <v>75</v>
      </c>
      <c r="B21" s="7" t="s">
        <v>2</v>
      </c>
      <c r="C21" s="7" t="s">
        <v>6</v>
      </c>
      <c r="D21" s="7" t="s">
        <v>50</v>
      </c>
      <c r="E21" s="7" t="s">
        <v>1</v>
      </c>
      <c r="F21" s="7"/>
      <c r="G21" s="7"/>
      <c r="H21" s="7"/>
      <c r="I21" s="7"/>
      <c r="J21" s="8">
        <v>139288000</v>
      </c>
      <c r="K21" s="8">
        <v>139288000</v>
      </c>
      <c r="L21" s="8">
        <v>0</v>
      </c>
      <c r="M21" s="8">
        <v>139288000</v>
      </c>
      <c r="N21" s="8">
        <v>0</v>
      </c>
      <c r="O21" s="8">
        <v>139288000</v>
      </c>
      <c r="P21" s="8">
        <v>0</v>
      </c>
      <c r="Q21" s="8">
        <f>Q22</f>
        <v>1953548.68</v>
      </c>
    </row>
    <row r="22" spans="1:17" ht="47.25" outlineLevel="3">
      <c r="A22" s="10" t="s">
        <v>44</v>
      </c>
      <c r="B22" s="7" t="s">
        <v>2</v>
      </c>
      <c r="C22" s="7" t="s">
        <v>6</v>
      </c>
      <c r="D22" s="7" t="s">
        <v>51</v>
      </c>
      <c r="E22" s="7" t="s">
        <v>1</v>
      </c>
      <c r="F22" s="7"/>
      <c r="G22" s="7"/>
      <c r="H22" s="7"/>
      <c r="I22" s="7"/>
      <c r="J22" s="8">
        <v>139288000</v>
      </c>
      <c r="K22" s="8">
        <v>139288000</v>
      </c>
      <c r="L22" s="8">
        <v>0</v>
      </c>
      <c r="M22" s="8">
        <v>139288000</v>
      </c>
      <c r="N22" s="8">
        <v>0</v>
      </c>
      <c r="O22" s="8">
        <v>139288000</v>
      </c>
      <c r="P22" s="8">
        <v>0</v>
      </c>
      <c r="Q22" s="8">
        <f>Q23</f>
        <v>1953548.68</v>
      </c>
    </row>
    <row r="23" spans="1:17" ht="15.75" outlineLevel="4">
      <c r="A23" s="10" t="s">
        <v>28</v>
      </c>
      <c r="B23" s="7" t="s">
        <v>2</v>
      </c>
      <c r="C23" s="7" t="s">
        <v>6</v>
      </c>
      <c r="D23" s="7" t="s">
        <v>53</v>
      </c>
      <c r="E23" s="7" t="s">
        <v>1</v>
      </c>
      <c r="F23" s="7"/>
      <c r="G23" s="7"/>
      <c r="H23" s="7"/>
      <c r="I23" s="7"/>
      <c r="J23" s="8">
        <v>25539000</v>
      </c>
      <c r="K23" s="8">
        <v>25539000</v>
      </c>
      <c r="L23" s="8">
        <v>0</v>
      </c>
      <c r="M23" s="8">
        <v>25539000</v>
      </c>
      <c r="N23" s="8">
        <v>0</v>
      </c>
      <c r="O23" s="8">
        <v>25539000</v>
      </c>
      <c r="P23" s="8">
        <v>0</v>
      </c>
      <c r="Q23" s="8">
        <f>Q24+Q26</f>
        <v>1953548.68</v>
      </c>
    </row>
    <row r="24" spans="1:17" ht="94.5" outlineLevel="4">
      <c r="A24" s="14" t="s">
        <v>34</v>
      </c>
      <c r="B24" s="7" t="s">
        <v>2</v>
      </c>
      <c r="C24" s="7" t="s">
        <v>6</v>
      </c>
      <c r="D24" s="7" t="s">
        <v>53</v>
      </c>
      <c r="E24" s="7" t="s">
        <v>35</v>
      </c>
      <c r="F24" s="7"/>
      <c r="G24" s="7"/>
      <c r="H24" s="7"/>
      <c r="I24" s="7"/>
      <c r="J24" s="8"/>
      <c r="K24" s="8"/>
      <c r="L24" s="8"/>
      <c r="M24" s="8"/>
      <c r="N24" s="8"/>
      <c r="O24" s="8"/>
      <c r="P24" s="8"/>
      <c r="Q24" s="8">
        <f>Q25</f>
        <v>1947471.68</v>
      </c>
    </row>
    <row r="25" spans="1:17" ht="31.5" outlineLevel="4">
      <c r="A25" s="14" t="s">
        <v>36</v>
      </c>
      <c r="B25" s="7" t="s">
        <v>2</v>
      </c>
      <c r="C25" s="7" t="s">
        <v>6</v>
      </c>
      <c r="D25" s="7" t="s">
        <v>53</v>
      </c>
      <c r="E25" s="7" t="s">
        <v>37</v>
      </c>
      <c r="F25" s="7"/>
      <c r="G25" s="7"/>
      <c r="H25" s="7"/>
      <c r="I25" s="7"/>
      <c r="J25" s="8"/>
      <c r="K25" s="8"/>
      <c r="L25" s="8"/>
      <c r="M25" s="8"/>
      <c r="N25" s="8"/>
      <c r="O25" s="8"/>
      <c r="P25" s="8"/>
      <c r="Q25" s="8">
        <f>1736792+77984+133166-470.32</f>
        <v>1947471.68</v>
      </c>
    </row>
    <row r="26" spans="1:17" ht="15.75" outlineLevel="5">
      <c r="A26" s="14" t="s">
        <v>42</v>
      </c>
      <c r="B26" s="7" t="s">
        <v>2</v>
      </c>
      <c r="C26" s="7" t="s">
        <v>6</v>
      </c>
      <c r="D26" s="7" t="s">
        <v>53</v>
      </c>
      <c r="E26" s="7" t="s">
        <v>47</v>
      </c>
      <c r="F26" s="7"/>
      <c r="G26" s="7"/>
      <c r="H26" s="7"/>
      <c r="I26" s="7"/>
      <c r="J26" s="8"/>
      <c r="K26" s="8"/>
      <c r="L26" s="8"/>
      <c r="M26" s="8"/>
      <c r="N26" s="8"/>
      <c r="O26" s="8"/>
      <c r="P26" s="8"/>
      <c r="Q26" s="8">
        <f>5079+528+470</f>
        <v>6077</v>
      </c>
    </row>
    <row r="27" spans="1:17" ht="15.75" outlineLevel="5">
      <c r="A27" s="14" t="s">
        <v>48</v>
      </c>
      <c r="B27" s="7" t="s">
        <v>2</v>
      </c>
      <c r="C27" s="7" t="s">
        <v>6</v>
      </c>
      <c r="D27" s="7" t="s">
        <v>53</v>
      </c>
      <c r="E27" s="7" t="s">
        <v>43</v>
      </c>
      <c r="F27" s="7"/>
      <c r="G27" s="7"/>
      <c r="H27" s="7"/>
      <c r="I27" s="7"/>
      <c r="J27" s="8"/>
      <c r="K27" s="8"/>
      <c r="L27" s="8"/>
      <c r="M27" s="8"/>
      <c r="N27" s="8"/>
      <c r="O27" s="8"/>
      <c r="P27" s="8"/>
      <c r="Q27" s="8">
        <f>5607+470</f>
        <v>6077</v>
      </c>
    </row>
    <row r="28" spans="1:17" ht="63" outlineLevel="5">
      <c r="A28" s="18" t="s">
        <v>56</v>
      </c>
      <c r="B28" s="6" t="s">
        <v>2</v>
      </c>
      <c r="C28" s="6" t="s">
        <v>60</v>
      </c>
      <c r="D28" s="6" t="s">
        <v>49</v>
      </c>
      <c r="E28" s="6" t="s">
        <v>1</v>
      </c>
      <c r="F28" s="6"/>
      <c r="G28" s="6"/>
      <c r="H28" s="6"/>
      <c r="I28" s="6"/>
      <c r="J28" s="9"/>
      <c r="K28" s="9"/>
      <c r="L28" s="9"/>
      <c r="M28" s="9"/>
      <c r="N28" s="9"/>
      <c r="O28" s="9"/>
      <c r="P28" s="9"/>
      <c r="Q28" s="9">
        <f>Q29</f>
        <v>105000</v>
      </c>
    </row>
    <row r="29" spans="1:17" ht="31.5" outlineLevel="5">
      <c r="A29" s="14" t="s">
        <v>75</v>
      </c>
      <c r="B29" s="7" t="s">
        <v>2</v>
      </c>
      <c r="C29" s="7" t="s">
        <v>60</v>
      </c>
      <c r="D29" s="7" t="s">
        <v>50</v>
      </c>
      <c r="E29" s="7" t="s">
        <v>1</v>
      </c>
      <c r="F29" s="7"/>
      <c r="G29" s="7"/>
      <c r="H29" s="7"/>
      <c r="I29" s="7"/>
      <c r="J29" s="8"/>
      <c r="K29" s="8"/>
      <c r="L29" s="8"/>
      <c r="M29" s="8"/>
      <c r="N29" s="8"/>
      <c r="O29" s="8"/>
      <c r="P29" s="8"/>
      <c r="Q29" s="8">
        <f>Q30</f>
        <v>105000</v>
      </c>
    </row>
    <row r="30" spans="1:17" ht="47.25" outlineLevel="5">
      <c r="A30" s="14" t="s">
        <v>57</v>
      </c>
      <c r="B30" s="7" t="s">
        <v>2</v>
      </c>
      <c r="C30" s="7" t="s">
        <v>60</v>
      </c>
      <c r="D30" s="7" t="s">
        <v>51</v>
      </c>
      <c r="E30" s="7" t="s">
        <v>1</v>
      </c>
      <c r="F30" s="7"/>
      <c r="G30" s="7"/>
      <c r="H30" s="7"/>
      <c r="I30" s="7"/>
      <c r="J30" s="8"/>
      <c r="K30" s="8"/>
      <c r="L30" s="8"/>
      <c r="M30" s="8"/>
      <c r="N30" s="8"/>
      <c r="O30" s="8"/>
      <c r="P30" s="8"/>
      <c r="Q30" s="8">
        <f>Q31</f>
        <v>105000</v>
      </c>
    </row>
    <row r="31" spans="1:17" ht="40.5" customHeight="1" outlineLevel="5">
      <c r="A31" s="14" t="s">
        <v>58</v>
      </c>
      <c r="B31" s="7" t="s">
        <v>2</v>
      </c>
      <c r="C31" s="7" t="s">
        <v>60</v>
      </c>
      <c r="D31" s="7" t="s">
        <v>61</v>
      </c>
      <c r="E31" s="7" t="s">
        <v>1</v>
      </c>
      <c r="F31" s="7"/>
      <c r="G31" s="7"/>
      <c r="H31" s="7"/>
      <c r="I31" s="7"/>
      <c r="J31" s="8"/>
      <c r="K31" s="8"/>
      <c r="L31" s="8"/>
      <c r="M31" s="8"/>
      <c r="N31" s="8"/>
      <c r="O31" s="8"/>
      <c r="P31" s="8"/>
      <c r="Q31" s="8">
        <f>Q32</f>
        <v>105000</v>
      </c>
    </row>
    <row r="32" spans="1:17" ht="15.75" outlineLevel="5">
      <c r="A32" s="14" t="s">
        <v>79</v>
      </c>
      <c r="B32" s="7" t="s">
        <v>2</v>
      </c>
      <c r="C32" s="7" t="s">
        <v>60</v>
      </c>
      <c r="D32" s="7" t="s">
        <v>61</v>
      </c>
      <c r="E32" s="7" t="s">
        <v>80</v>
      </c>
      <c r="F32" s="7"/>
      <c r="G32" s="7"/>
      <c r="H32" s="7"/>
      <c r="I32" s="7"/>
      <c r="J32" s="8"/>
      <c r="K32" s="8"/>
      <c r="L32" s="8"/>
      <c r="M32" s="8"/>
      <c r="N32" s="8"/>
      <c r="O32" s="8"/>
      <c r="P32" s="8"/>
      <c r="Q32" s="8">
        <f>Q33</f>
        <v>105000</v>
      </c>
    </row>
    <row r="33" spans="1:17" ht="15.75" outlineLevel="5">
      <c r="A33" s="14" t="s">
        <v>81</v>
      </c>
      <c r="B33" s="7" t="s">
        <v>2</v>
      </c>
      <c r="C33" s="7" t="s">
        <v>60</v>
      </c>
      <c r="D33" s="7" t="s">
        <v>61</v>
      </c>
      <c r="E33" s="7" t="s">
        <v>59</v>
      </c>
      <c r="F33" s="7"/>
      <c r="G33" s="7"/>
      <c r="H33" s="7"/>
      <c r="I33" s="7"/>
      <c r="J33" s="8"/>
      <c r="K33" s="8"/>
      <c r="L33" s="8"/>
      <c r="M33" s="8"/>
      <c r="N33" s="8"/>
      <c r="O33" s="8"/>
      <c r="P33" s="8"/>
      <c r="Q33" s="8">
        <v>105000</v>
      </c>
    </row>
    <row r="34" spans="1:17" ht="31.5" outlineLevel="5">
      <c r="A34" s="20" t="s">
        <v>100</v>
      </c>
      <c r="B34" s="6" t="s">
        <v>2</v>
      </c>
      <c r="C34" s="6" t="s">
        <v>101</v>
      </c>
      <c r="D34" s="6" t="s">
        <v>49</v>
      </c>
      <c r="E34" s="6" t="s">
        <v>1</v>
      </c>
      <c r="F34" s="7"/>
      <c r="G34" s="7"/>
      <c r="H34" s="7"/>
      <c r="I34" s="7"/>
      <c r="J34" s="8"/>
      <c r="K34" s="8"/>
      <c r="L34" s="8"/>
      <c r="M34" s="8"/>
      <c r="N34" s="8"/>
      <c r="O34" s="8"/>
      <c r="P34" s="8"/>
      <c r="Q34" s="9">
        <f>Q35</f>
        <v>825694.53</v>
      </c>
    </row>
    <row r="35" spans="1:17" ht="15.75" outlineLevel="5">
      <c r="A35" s="21" t="s">
        <v>102</v>
      </c>
      <c r="B35" s="7" t="s">
        <v>2</v>
      </c>
      <c r="C35" s="7" t="s">
        <v>101</v>
      </c>
      <c r="D35" s="7" t="s">
        <v>50</v>
      </c>
      <c r="E35" s="7" t="s">
        <v>1</v>
      </c>
      <c r="F35" s="7"/>
      <c r="G35" s="7"/>
      <c r="H35" s="7"/>
      <c r="I35" s="7"/>
      <c r="J35" s="8"/>
      <c r="K35" s="8"/>
      <c r="L35" s="8"/>
      <c r="M35" s="8"/>
      <c r="N35" s="8"/>
      <c r="O35" s="8"/>
      <c r="P35" s="8"/>
      <c r="Q35" s="8">
        <f>Q36</f>
        <v>825694.53</v>
      </c>
    </row>
    <row r="36" spans="1:17" ht="47.25" outlineLevel="5">
      <c r="A36" s="21" t="s">
        <v>44</v>
      </c>
      <c r="B36" s="7" t="s">
        <v>2</v>
      </c>
      <c r="C36" s="7" t="s">
        <v>101</v>
      </c>
      <c r="D36" s="7" t="s">
        <v>51</v>
      </c>
      <c r="E36" s="7" t="s">
        <v>1</v>
      </c>
      <c r="F36" s="7"/>
      <c r="G36" s="7"/>
      <c r="H36" s="7"/>
      <c r="I36" s="7"/>
      <c r="J36" s="8"/>
      <c r="K36" s="8"/>
      <c r="L36" s="8"/>
      <c r="M36" s="8"/>
      <c r="N36" s="8"/>
      <c r="O36" s="8"/>
      <c r="P36" s="8"/>
      <c r="Q36" s="8">
        <f>Q37+Q40</f>
        <v>825694.53</v>
      </c>
    </row>
    <row r="37" spans="1:17" ht="63" outlineLevel="5">
      <c r="A37" s="21" t="s">
        <v>103</v>
      </c>
      <c r="B37" s="7" t="s">
        <v>2</v>
      </c>
      <c r="C37" s="7" t="s">
        <v>101</v>
      </c>
      <c r="D37" s="7" t="s">
        <v>104</v>
      </c>
      <c r="E37" s="7" t="s">
        <v>1</v>
      </c>
      <c r="F37" s="7"/>
      <c r="G37" s="7"/>
      <c r="H37" s="7"/>
      <c r="I37" s="7"/>
      <c r="J37" s="8"/>
      <c r="K37" s="8"/>
      <c r="L37" s="8"/>
      <c r="M37" s="8"/>
      <c r="N37" s="8"/>
      <c r="O37" s="8"/>
      <c r="P37" s="8"/>
      <c r="Q37" s="8">
        <f>Q38</f>
        <v>800000</v>
      </c>
    </row>
    <row r="38" spans="1:17" ht="15.75" outlineLevel="5">
      <c r="A38" s="21" t="s">
        <v>42</v>
      </c>
      <c r="B38" s="7" t="s">
        <v>2</v>
      </c>
      <c r="C38" s="7" t="s">
        <v>101</v>
      </c>
      <c r="D38" s="7" t="s">
        <v>104</v>
      </c>
      <c r="E38" s="7">
        <v>800</v>
      </c>
      <c r="F38" s="7"/>
      <c r="G38" s="7"/>
      <c r="H38" s="7"/>
      <c r="I38" s="7"/>
      <c r="J38" s="8"/>
      <c r="K38" s="8"/>
      <c r="L38" s="8"/>
      <c r="M38" s="8"/>
      <c r="N38" s="8"/>
      <c r="O38" s="8"/>
      <c r="P38" s="8"/>
      <c r="Q38" s="8">
        <f>Q39</f>
        <v>800000</v>
      </c>
    </row>
    <row r="39" spans="1:17" ht="15.75" outlineLevel="5">
      <c r="A39" s="21" t="s">
        <v>105</v>
      </c>
      <c r="B39" s="7" t="s">
        <v>2</v>
      </c>
      <c r="C39" s="7" t="s">
        <v>101</v>
      </c>
      <c r="D39" s="7" t="s">
        <v>104</v>
      </c>
      <c r="E39" s="7">
        <v>880</v>
      </c>
      <c r="F39" s="7"/>
      <c r="G39" s="7"/>
      <c r="H39" s="7"/>
      <c r="I39" s="7"/>
      <c r="J39" s="8"/>
      <c r="K39" s="8"/>
      <c r="L39" s="8"/>
      <c r="M39" s="8"/>
      <c r="N39" s="8"/>
      <c r="O39" s="8"/>
      <c r="P39" s="8"/>
      <c r="Q39" s="8">
        <v>800000</v>
      </c>
    </row>
    <row r="40" spans="1:17" ht="15.75" outlineLevel="5">
      <c r="A40" s="10" t="s">
        <v>106</v>
      </c>
      <c r="B40" s="7" t="s">
        <v>2</v>
      </c>
      <c r="C40" s="7" t="s">
        <v>101</v>
      </c>
      <c r="D40" s="7" t="s">
        <v>107</v>
      </c>
      <c r="E40" s="7" t="s">
        <v>1</v>
      </c>
      <c r="F40" s="7"/>
      <c r="G40" s="7"/>
      <c r="H40" s="7"/>
      <c r="I40" s="7"/>
      <c r="J40" s="8"/>
      <c r="K40" s="8"/>
      <c r="L40" s="8"/>
      <c r="M40" s="8"/>
      <c r="N40" s="8"/>
      <c r="O40" s="8"/>
      <c r="P40" s="8"/>
      <c r="Q40" s="8">
        <f>Q42</f>
        <v>25694.53</v>
      </c>
    </row>
    <row r="41" spans="1:17" ht="15.75" outlineLevel="5">
      <c r="A41" s="10" t="s">
        <v>108</v>
      </c>
      <c r="B41" s="7" t="s">
        <v>2</v>
      </c>
      <c r="C41" s="7" t="s">
        <v>101</v>
      </c>
      <c r="D41" s="7" t="s">
        <v>107</v>
      </c>
      <c r="E41" s="7">
        <v>800</v>
      </c>
      <c r="F41" s="7"/>
      <c r="G41" s="7"/>
      <c r="H41" s="7"/>
      <c r="I41" s="7"/>
      <c r="J41" s="8"/>
      <c r="K41" s="8"/>
      <c r="L41" s="8"/>
      <c r="M41" s="8"/>
      <c r="N41" s="8"/>
      <c r="O41" s="8"/>
      <c r="P41" s="8"/>
      <c r="Q41" s="8">
        <f>Q42</f>
        <v>25694.53</v>
      </c>
    </row>
    <row r="42" spans="1:17" ht="15.75" outlineLevel="5">
      <c r="A42" s="10" t="s">
        <v>105</v>
      </c>
      <c r="B42" s="7" t="s">
        <v>2</v>
      </c>
      <c r="C42" s="7" t="s">
        <v>101</v>
      </c>
      <c r="D42" s="7" t="s">
        <v>107</v>
      </c>
      <c r="E42" s="7">
        <v>880</v>
      </c>
      <c r="F42" s="7"/>
      <c r="G42" s="7"/>
      <c r="H42" s="7"/>
      <c r="I42" s="7"/>
      <c r="J42" s="8"/>
      <c r="K42" s="8"/>
      <c r="L42" s="8"/>
      <c r="M42" s="8"/>
      <c r="N42" s="8"/>
      <c r="O42" s="8"/>
      <c r="P42" s="8"/>
      <c r="Q42" s="8">
        <v>25694.53</v>
      </c>
    </row>
    <row r="43" spans="1:17" s="13" customFormat="1" ht="15.75" outlineLevel="1">
      <c r="A43" s="5" t="s">
        <v>19</v>
      </c>
      <c r="B43" s="6" t="s">
        <v>2</v>
      </c>
      <c r="C43" s="6" t="s">
        <v>9</v>
      </c>
      <c r="D43" s="6" t="s">
        <v>49</v>
      </c>
      <c r="E43" s="6" t="s">
        <v>1</v>
      </c>
      <c r="F43" s="6"/>
      <c r="G43" s="6"/>
      <c r="H43" s="6"/>
      <c r="I43" s="6"/>
      <c r="J43" s="9">
        <v>2429120840</v>
      </c>
      <c r="K43" s="9">
        <v>2429120840</v>
      </c>
      <c r="L43" s="9">
        <v>0</v>
      </c>
      <c r="M43" s="9">
        <v>2429120840</v>
      </c>
      <c r="N43" s="9">
        <v>0</v>
      </c>
      <c r="O43" s="9">
        <v>2429120840</v>
      </c>
      <c r="P43" s="9">
        <v>0</v>
      </c>
      <c r="Q43" s="9">
        <f>Q46</f>
        <v>2030803.88</v>
      </c>
    </row>
    <row r="44" spans="1:17" ht="31.5" outlineLevel="2">
      <c r="A44" s="10" t="s">
        <v>75</v>
      </c>
      <c r="B44" s="7" t="s">
        <v>2</v>
      </c>
      <c r="C44" s="7" t="s">
        <v>9</v>
      </c>
      <c r="D44" s="7" t="s">
        <v>50</v>
      </c>
      <c r="E44" s="7" t="s">
        <v>1</v>
      </c>
      <c r="F44" s="7"/>
      <c r="G44" s="7"/>
      <c r="H44" s="7"/>
      <c r="I44" s="7"/>
      <c r="J44" s="8">
        <v>1840667010</v>
      </c>
      <c r="K44" s="8">
        <v>1840667010</v>
      </c>
      <c r="L44" s="8">
        <v>0</v>
      </c>
      <c r="M44" s="8">
        <v>1840667010</v>
      </c>
      <c r="N44" s="8">
        <v>0</v>
      </c>
      <c r="O44" s="8">
        <v>1840667010</v>
      </c>
      <c r="P44" s="8">
        <v>0</v>
      </c>
      <c r="Q44" s="8">
        <f>Q46</f>
        <v>2030803.88</v>
      </c>
    </row>
    <row r="45" spans="1:17" ht="47.25" outlineLevel="3">
      <c r="A45" s="10" t="s">
        <v>44</v>
      </c>
      <c r="B45" s="7" t="s">
        <v>2</v>
      </c>
      <c r="C45" s="7" t="s">
        <v>9</v>
      </c>
      <c r="D45" s="7" t="s">
        <v>51</v>
      </c>
      <c r="E45" s="7" t="s">
        <v>1</v>
      </c>
      <c r="F45" s="7"/>
      <c r="G45" s="7"/>
      <c r="H45" s="7"/>
      <c r="I45" s="7"/>
      <c r="J45" s="8">
        <v>1840667010</v>
      </c>
      <c r="K45" s="8">
        <v>1840667010</v>
      </c>
      <c r="L45" s="8">
        <v>0</v>
      </c>
      <c r="M45" s="8">
        <v>1840667010</v>
      </c>
      <c r="N45" s="8">
        <v>0</v>
      </c>
      <c r="O45" s="8">
        <v>1840667010</v>
      </c>
      <c r="P45" s="8">
        <v>0</v>
      </c>
      <c r="Q45" s="8">
        <f>Q46</f>
        <v>2030803.88</v>
      </c>
    </row>
    <row r="46" spans="1:17" ht="31.5" outlineLevel="4">
      <c r="A46" s="10" t="s">
        <v>29</v>
      </c>
      <c r="B46" s="7" t="s">
        <v>2</v>
      </c>
      <c r="C46" s="7" t="s">
        <v>9</v>
      </c>
      <c r="D46" s="7" t="s">
        <v>54</v>
      </c>
      <c r="E46" s="7" t="s">
        <v>1</v>
      </c>
      <c r="F46" s="7"/>
      <c r="G46" s="7"/>
      <c r="H46" s="7"/>
      <c r="I46" s="7"/>
      <c r="J46" s="8">
        <v>250264800</v>
      </c>
      <c r="K46" s="8">
        <v>250264800</v>
      </c>
      <c r="L46" s="8">
        <v>0</v>
      </c>
      <c r="M46" s="8">
        <v>250264800</v>
      </c>
      <c r="N46" s="8">
        <v>0</v>
      </c>
      <c r="O46" s="8">
        <v>250264800</v>
      </c>
      <c r="P46" s="8">
        <v>0</v>
      </c>
      <c r="Q46" s="8">
        <f>Q47+Q49</f>
        <v>2030803.88</v>
      </c>
    </row>
    <row r="47" spans="1:17" ht="94.5" outlineLevel="4">
      <c r="A47" s="14" t="s">
        <v>34</v>
      </c>
      <c r="B47" s="7" t="s">
        <v>2</v>
      </c>
      <c r="C47" s="7" t="s">
        <v>9</v>
      </c>
      <c r="D47" s="7" t="s">
        <v>54</v>
      </c>
      <c r="E47" s="7" t="s">
        <v>35</v>
      </c>
      <c r="F47" s="7"/>
      <c r="G47" s="7"/>
      <c r="H47" s="7"/>
      <c r="I47" s="7"/>
      <c r="J47" s="8"/>
      <c r="K47" s="8"/>
      <c r="L47" s="8"/>
      <c r="M47" s="8"/>
      <c r="N47" s="8"/>
      <c r="O47" s="8"/>
      <c r="P47" s="8"/>
      <c r="Q47" s="8">
        <f>Q48</f>
        <v>856326.49</v>
      </c>
    </row>
    <row r="48" spans="1:17" ht="31.5" outlineLevel="4">
      <c r="A48" s="14" t="s">
        <v>45</v>
      </c>
      <c r="B48" s="7" t="s">
        <v>2</v>
      </c>
      <c r="C48" s="7" t="s">
        <v>9</v>
      </c>
      <c r="D48" s="7" t="s">
        <v>54</v>
      </c>
      <c r="E48" s="7" t="s">
        <v>46</v>
      </c>
      <c r="F48" s="7"/>
      <c r="G48" s="7"/>
      <c r="H48" s="7"/>
      <c r="I48" s="7"/>
      <c r="J48" s="8"/>
      <c r="K48" s="8"/>
      <c r="L48" s="8"/>
      <c r="M48" s="8"/>
      <c r="N48" s="8"/>
      <c r="O48" s="8"/>
      <c r="P48" s="8"/>
      <c r="Q48" s="8">
        <f>1340464-133166-233545-120141.73+2715.22</f>
        <v>856326.49</v>
      </c>
    </row>
    <row r="49" spans="1:17" ht="31.5" outlineLevel="5">
      <c r="A49" s="14" t="s">
        <v>38</v>
      </c>
      <c r="B49" s="7" t="s">
        <v>2</v>
      </c>
      <c r="C49" s="7" t="s">
        <v>9</v>
      </c>
      <c r="D49" s="7" t="s">
        <v>54</v>
      </c>
      <c r="E49" s="7" t="s">
        <v>40</v>
      </c>
      <c r="F49" s="7"/>
      <c r="G49" s="7"/>
      <c r="H49" s="7"/>
      <c r="I49" s="7"/>
      <c r="J49" s="8"/>
      <c r="K49" s="8"/>
      <c r="L49" s="8"/>
      <c r="M49" s="8"/>
      <c r="N49" s="8"/>
      <c r="O49" s="8"/>
      <c r="P49" s="8"/>
      <c r="Q49" s="8">
        <f>Q50</f>
        <v>1174477.39</v>
      </c>
    </row>
    <row r="50" spans="1:17" ht="47.25" outlineLevel="5">
      <c r="A50" s="14" t="s">
        <v>39</v>
      </c>
      <c r="B50" s="7" t="s">
        <v>2</v>
      </c>
      <c r="C50" s="7" t="s">
        <v>9</v>
      </c>
      <c r="D50" s="7" t="s">
        <v>54</v>
      </c>
      <c r="E50" s="7" t="s">
        <v>41</v>
      </c>
      <c r="F50" s="7"/>
      <c r="G50" s="7"/>
      <c r="H50" s="7"/>
      <c r="I50" s="7"/>
      <c r="J50" s="8"/>
      <c r="K50" s="8"/>
      <c r="L50" s="8"/>
      <c r="M50" s="8"/>
      <c r="N50" s="8"/>
      <c r="O50" s="8"/>
      <c r="P50" s="8"/>
      <c r="Q50" s="8">
        <f>477151+400000+120141.73+137085.78+40098.88</f>
        <v>1174477.39</v>
      </c>
    </row>
    <row r="51" spans="1:18" ht="15.75">
      <c r="A51" s="5" t="s">
        <v>20</v>
      </c>
      <c r="B51" s="6" t="s">
        <v>4</v>
      </c>
      <c r="C51" s="6" t="s">
        <v>3</v>
      </c>
      <c r="D51" s="6" t="s">
        <v>49</v>
      </c>
      <c r="E51" s="6" t="s">
        <v>1</v>
      </c>
      <c r="F51" s="7"/>
      <c r="G51" s="7"/>
      <c r="H51" s="7"/>
      <c r="I51" s="7"/>
      <c r="J51" s="8">
        <v>27620100</v>
      </c>
      <c r="K51" s="8">
        <v>27620100</v>
      </c>
      <c r="L51" s="8">
        <v>0</v>
      </c>
      <c r="M51" s="8">
        <v>27620100</v>
      </c>
      <c r="N51" s="8">
        <v>0</v>
      </c>
      <c r="O51" s="8">
        <v>27620100</v>
      </c>
      <c r="P51" s="8">
        <v>0</v>
      </c>
      <c r="Q51" s="9">
        <f>Q55</f>
        <v>244600</v>
      </c>
      <c r="R51" s="12"/>
    </row>
    <row r="52" spans="1:17" ht="15.75" outlineLevel="1">
      <c r="A52" s="10" t="s">
        <v>21</v>
      </c>
      <c r="B52" s="7" t="s">
        <v>4</v>
      </c>
      <c r="C52" s="7" t="s">
        <v>5</v>
      </c>
      <c r="D52" s="7" t="s">
        <v>49</v>
      </c>
      <c r="E52" s="7" t="s">
        <v>1</v>
      </c>
      <c r="F52" s="7"/>
      <c r="G52" s="7"/>
      <c r="H52" s="7"/>
      <c r="I52" s="7"/>
      <c r="J52" s="8">
        <v>27170100</v>
      </c>
      <c r="K52" s="8">
        <v>27170100</v>
      </c>
      <c r="L52" s="8">
        <v>0</v>
      </c>
      <c r="M52" s="8">
        <v>27170100</v>
      </c>
      <c r="N52" s="8">
        <v>0</v>
      </c>
      <c r="O52" s="8">
        <v>27170100</v>
      </c>
      <c r="P52" s="8">
        <v>0</v>
      </c>
      <c r="Q52" s="8">
        <f>Q55</f>
        <v>244600</v>
      </c>
    </row>
    <row r="53" spans="1:17" ht="15.75" outlineLevel="2">
      <c r="A53" s="10" t="s">
        <v>33</v>
      </c>
      <c r="B53" s="7" t="s">
        <v>4</v>
      </c>
      <c r="C53" s="7" t="s">
        <v>5</v>
      </c>
      <c r="D53" s="7" t="s">
        <v>50</v>
      </c>
      <c r="E53" s="7" t="s">
        <v>1</v>
      </c>
      <c r="F53" s="7"/>
      <c r="G53" s="7"/>
      <c r="H53" s="7"/>
      <c r="I53" s="7"/>
      <c r="J53" s="8">
        <v>27170100</v>
      </c>
      <c r="K53" s="8">
        <v>27170100</v>
      </c>
      <c r="L53" s="8">
        <v>0</v>
      </c>
      <c r="M53" s="8">
        <v>27170100</v>
      </c>
      <c r="N53" s="8">
        <v>0</v>
      </c>
      <c r="O53" s="8">
        <v>27170100</v>
      </c>
      <c r="P53" s="8">
        <v>0</v>
      </c>
      <c r="Q53" s="8">
        <f>Q55</f>
        <v>244600</v>
      </c>
    </row>
    <row r="54" spans="1:17" ht="47.25" outlineLevel="3">
      <c r="A54" s="10" t="s">
        <v>44</v>
      </c>
      <c r="B54" s="7" t="s">
        <v>4</v>
      </c>
      <c r="C54" s="7" t="s">
        <v>5</v>
      </c>
      <c r="D54" s="7" t="s">
        <v>51</v>
      </c>
      <c r="E54" s="7" t="s">
        <v>1</v>
      </c>
      <c r="F54" s="7"/>
      <c r="G54" s="7"/>
      <c r="H54" s="7"/>
      <c r="I54" s="7"/>
      <c r="J54" s="8">
        <v>27170100</v>
      </c>
      <c r="K54" s="8">
        <v>27170100</v>
      </c>
      <c r="L54" s="8">
        <v>0</v>
      </c>
      <c r="M54" s="8">
        <v>27170100</v>
      </c>
      <c r="N54" s="8">
        <v>0</v>
      </c>
      <c r="O54" s="8">
        <v>27170100</v>
      </c>
      <c r="P54" s="8">
        <v>0</v>
      </c>
      <c r="Q54" s="8">
        <f>Q55</f>
        <v>244600</v>
      </c>
    </row>
    <row r="55" spans="1:17" ht="47.25" outlineLevel="4">
      <c r="A55" s="10" t="s">
        <v>30</v>
      </c>
      <c r="B55" s="7" t="s">
        <v>4</v>
      </c>
      <c r="C55" s="7" t="s">
        <v>5</v>
      </c>
      <c r="D55" s="7" t="s">
        <v>55</v>
      </c>
      <c r="E55" s="7" t="s">
        <v>1</v>
      </c>
      <c r="F55" s="7"/>
      <c r="G55" s="7"/>
      <c r="H55" s="7"/>
      <c r="I55" s="7"/>
      <c r="J55" s="8">
        <v>27170100</v>
      </c>
      <c r="K55" s="8">
        <v>27170100</v>
      </c>
      <c r="L55" s="8">
        <v>0</v>
      </c>
      <c r="M55" s="8">
        <v>27170100</v>
      </c>
      <c r="N55" s="8">
        <v>0</v>
      </c>
      <c r="O55" s="8">
        <v>27170100</v>
      </c>
      <c r="P55" s="8">
        <v>0</v>
      </c>
      <c r="Q55" s="8">
        <f>Q56+Q58</f>
        <v>244600</v>
      </c>
    </row>
    <row r="56" spans="1:17" ht="94.5" outlineLevel="4">
      <c r="A56" s="14" t="s">
        <v>34</v>
      </c>
      <c r="B56" s="7" t="s">
        <v>4</v>
      </c>
      <c r="C56" s="7" t="s">
        <v>5</v>
      </c>
      <c r="D56" s="7" t="s">
        <v>55</v>
      </c>
      <c r="E56" s="7" t="s">
        <v>35</v>
      </c>
      <c r="F56" s="7"/>
      <c r="G56" s="7"/>
      <c r="H56" s="7"/>
      <c r="I56" s="7"/>
      <c r="J56" s="8"/>
      <c r="K56" s="8"/>
      <c r="L56" s="8"/>
      <c r="M56" s="8"/>
      <c r="N56" s="8"/>
      <c r="O56" s="8"/>
      <c r="P56" s="8"/>
      <c r="Q56" s="8">
        <f>Q57</f>
        <v>243100</v>
      </c>
    </row>
    <row r="57" spans="1:17" ht="31.5" outlineLevel="4">
      <c r="A57" s="14" t="s">
        <v>36</v>
      </c>
      <c r="B57" s="7" t="s">
        <v>4</v>
      </c>
      <c r="C57" s="7" t="s">
        <v>5</v>
      </c>
      <c r="D57" s="7" t="s">
        <v>55</v>
      </c>
      <c r="E57" s="7" t="s">
        <v>37</v>
      </c>
      <c r="F57" s="7"/>
      <c r="G57" s="7"/>
      <c r="H57" s="7"/>
      <c r="I57" s="7"/>
      <c r="J57" s="8"/>
      <c r="K57" s="8"/>
      <c r="L57" s="8"/>
      <c r="M57" s="8"/>
      <c r="N57" s="8"/>
      <c r="O57" s="8"/>
      <c r="P57" s="8"/>
      <c r="Q57" s="8">
        <f>227940+4060+11100</f>
        <v>243100</v>
      </c>
    </row>
    <row r="58" spans="1:17" ht="31.5" outlineLevel="4">
      <c r="A58" s="14" t="s">
        <v>38</v>
      </c>
      <c r="B58" s="7" t="s">
        <v>4</v>
      </c>
      <c r="C58" s="7" t="s">
        <v>5</v>
      </c>
      <c r="D58" s="7" t="s">
        <v>55</v>
      </c>
      <c r="E58" s="7" t="s">
        <v>40</v>
      </c>
      <c r="F58" s="7"/>
      <c r="G58" s="7"/>
      <c r="H58" s="7"/>
      <c r="I58" s="7"/>
      <c r="J58" s="8"/>
      <c r="K58" s="8"/>
      <c r="L58" s="8"/>
      <c r="M58" s="8"/>
      <c r="N58" s="8"/>
      <c r="O58" s="8"/>
      <c r="P58" s="8"/>
      <c r="Q58" s="8">
        <v>1500</v>
      </c>
    </row>
    <row r="59" spans="1:17" ht="47.25" outlineLevel="4">
      <c r="A59" s="14" t="s">
        <v>99</v>
      </c>
      <c r="B59" s="7" t="s">
        <v>4</v>
      </c>
      <c r="C59" s="7" t="s">
        <v>5</v>
      </c>
      <c r="D59" s="7" t="s">
        <v>55</v>
      </c>
      <c r="E59" s="7" t="s">
        <v>41</v>
      </c>
      <c r="F59" s="7"/>
      <c r="G59" s="7"/>
      <c r="H59" s="7"/>
      <c r="I59" s="7"/>
      <c r="J59" s="8"/>
      <c r="K59" s="8"/>
      <c r="L59" s="8"/>
      <c r="M59" s="8"/>
      <c r="N59" s="8"/>
      <c r="O59" s="8"/>
      <c r="P59" s="8"/>
      <c r="Q59" s="8">
        <v>1500</v>
      </c>
    </row>
    <row r="60" spans="1:17" ht="31.5" outlineLevel="4">
      <c r="A60" s="5" t="s">
        <v>83</v>
      </c>
      <c r="B60" s="6" t="s">
        <v>5</v>
      </c>
      <c r="C60" s="6" t="s">
        <v>3</v>
      </c>
      <c r="D60" s="6" t="s">
        <v>49</v>
      </c>
      <c r="E60" s="6" t="s">
        <v>1</v>
      </c>
      <c r="F60" s="7"/>
      <c r="G60" s="7"/>
      <c r="H60" s="7"/>
      <c r="I60" s="7"/>
      <c r="J60" s="8"/>
      <c r="K60" s="8"/>
      <c r="L60" s="8"/>
      <c r="M60" s="8"/>
      <c r="N60" s="8"/>
      <c r="O60" s="8"/>
      <c r="P60" s="8"/>
      <c r="Q60" s="9">
        <f>10000-2160</f>
        <v>7840</v>
      </c>
    </row>
    <row r="61" spans="1:17" ht="15.75" outlineLevel="4">
      <c r="A61" s="10" t="s">
        <v>82</v>
      </c>
      <c r="B61" s="7" t="s">
        <v>5</v>
      </c>
      <c r="C61" s="7" t="s">
        <v>84</v>
      </c>
      <c r="D61" s="7" t="s">
        <v>49</v>
      </c>
      <c r="E61" s="7" t="s">
        <v>1</v>
      </c>
      <c r="F61" s="7"/>
      <c r="G61" s="7"/>
      <c r="H61" s="7"/>
      <c r="I61" s="7"/>
      <c r="J61" s="8"/>
      <c r="K61" s="8"/>
      <c r="L61" s="8"/>
      <c r="M61" s="8"/>
      <c r="N61" s="8"/>
      <c r="O61" s="8"/>
      <c r="P61" s="8"/>
      <c r="Q61" s="8">
        <v>7840</v>
      </c>
    </row>
    <row r="62" spans="1:17" ht="61.5" customHeight="1" outlineLevel="4">
      <c r="A62" s="15" t="s">
        <v>94</v>
      </c>
      <c r="B62" s="7" t="s">
        <v>5</v>
      </c>
      <c r="C62" s="7" t="s">
        <v>84</v>
      </c>
      <c r="D62" s="7" t="s">
        <v>85</v>
      </c>
      <c r="E62" s="7" t="s">
        <v>1</v>
      </c>
      <c r="F62" s="7"/>
      <c r="G62" s="7"/>
      <c r="H62" s="7"/>
      <c r="I62" s="7"/>
      <c r="J62" s="8"/>
      <c r="K62" s="8"/>
      <c r="L62" s="8"/>
      <c r="M62" s="8"/>
      <c r="N62" s="8"/>
      <c r="O62" s="8"/>
      <c r="P62" s="8"/>
      <c r="Q62" s="8">
        <v>7840</v>
      </c>
    </row>
    <row r="63" spans="1:17" ht="63" outlineLevel="4">
      <c r="A63" s="15" t="s">
        <v>86</v>
      </c>
      <c r="B63" s="7" t="s">
        <v>5</v>
      </c>
      <c r="C63" s="7" t="s">
        <v>84</v>
      </c>
      <c r="D63" s="7" t="s">
        <v>87</v>
      </c>
      <c r="E63" s="7" t="s">
        <v>1</v>
      </c>
      <c r="F63" s="7"/>
      <c r="G63" s="7"/>
      <c r="H63" s="7"/>
      <c r="I63" s="7"/>
      <c r="J63" s="8"/>
      <c r="K63" s="8"/>
      <c r="L63" s="8"/>
      <c r="M63" s="8"/>
      <c r="N63" s="8"/>
      <c r="O63" s="8"/>
      <c r="P63" s="8"/>
      <c r="Q63" s="8">
        <f>10000-2160</f>
        <v>7840</v>
      </c>
    </row>
    <row r="64" spans="1:17" ht="47.25" outlineLevel="4">
      <c r="A64" s="15" t="s">
        <v>88</v>
      </c>
      <c r="B64" s="7" t="s">
        <v>5</v>
      </c>
      <c r="C64" s="7" t="s">
        <v>84</v>
      </c>
      <c r="D64" s="7" t="s">
        <v>89</v>
      </c>
      <c r="E64" s="7" t="s">
        <v>1</v>
      </c>
      <c r="F64" s="7"/>
      <c r="G64" s="7"/>
      <c r="H64" s="7"/>
      <c r="I64" s="7"/>
      <c r="J64" s="8"/>
      <c r="K64" s="8"/>
      <c r="L64" s="8"/>
      <c r="M64" s="8"/>
      <c r="N64" s="8"/>
      <c r="O64" s="8"/>
      <c r="P64" s="8"/>
      <c r="Q64" s="8">
        <f>Q63</f>
        <v>7840</v>
      </c>
    </row>
    <row r="65" spans="1:17" ht="31.5" outlineLevel="4">
      <c r="A65" s="14" t="s">
        <v>38</v>
      </c>
      <c r="B65" s="7" t="s">
        <v>5</v>
      </c>
      <c r="C65" s="7" t="s">
        <v>84</v>
      </c>
      <c r="D65" s="7" t="s">
        <v>89</v>
      </c>
      <c r="E65" s="7" t="s">
        <v>40</v>
      </c>
      <c r="F65" s="7"/>
      <c r="G65" s="7"/>
      <c r="H65" s="7"/>
      <c r="I65" s="7"/>
      <c r="J65" s="8"/>
      <c r="K65" s="8"/>
      <c r="L65" s="8"/>
      <c r="M65" s="8"/>
      <c r="N65" s="8"/>
      <c r="O65" s="8"/>
      <c r="P65" s="8"/>
      <c r="Q65" s="8">
        <f>Q63</f>
        <v>7840</v>
      </c>
    </row>
    <row r="66" spans="1:17" ht="47.25" outlineLevel="4">
      <c r="A66" s="14" t="s">
        <v>39</v>
      </c>
      <c r="B66" s="7" t="s">
        <v>5</v>
      </c>
      <c r="C66" s="7" t="s">
        <v>84</v>
      </c>
      <c r="D66" s="7" t="s">
        <v>89</v>
      </c>
      <c r="E66" s="7" t="s">
        <v>41</v>
      </c>
      <c r="F66" s="7"/>
      <c r="G66" s="7"/>
      <c r="H66" s="7"/>
      <c r="I66" s="7"/>
      <c r="J66" s="8"/>
      <c r="K66" s="8"/>
      <c r="L66" s="8"/>
      <c r="M66" s="8"/>
      <c r="N66" s="8"/>
      <c r="O66" s="8"/>
      <c r="P66" s="8"/>
      <c r="Q66" s="8">
        <f>Q63</f>
        <v>7840</v>
      </c>
    </row>
    <row r="67" spans="1:17" ht="15.75" outlineLevel="4">
      <c r="A67" s="18" t="s">
        <v>109</v>
      </c>
      <c r="B67" s="6" t="s">
        <v>6</v>
      </c>
      <c r="C67" s="6" t="s">
        <v>3</v>
      </c>
      <c r="D67" s="6" t="s">
        <v>49</v>
      </c>
      <c r="E67" s="6" t="s">
        <v>1</v>
      </c>
      <c r="F67" s="7"/>
      <c r="G67" s="7"/>
      <c r="H67" s="7"/>
      <c r="I67" s="7"/>
      <c r="J67" s="8"/>
      <c r="K67" s="8"/>
      <c r="L67" s="8"/>
      <c r="M67" s="8"/>
      <c r="N67" s="8"/>
      <c r="O67" s="8"/>
      <c r="P67" s="8"/>
      <c r="Q67" s="9">
        <f aca="true" t="shared" si="0" ref="Q67:Q72">Q68</f>
        <v>10000</v>
      </c>
    </row>
    <row r="68" spans="1:17" ht="31.5" outlineLevel="4">
      <c r="A68" s="22" t="s">
        <v>110</v>
      </c>
      <c r="B68" s="6" t="s">
        <v>6</v>
      </c>
      <c r="C68" s="6" t="s">
        <v>112</v>
      </c>
      <c r="D68" s="6" t="s">
        <v>49</v>
      </c>
      <c r="E68" s="6" t="s">
        <v>1</v>
      </c>
      <c r="F68" s="7"/>
      <c r="G68" s="7"/>
      <c r="H68" s="7"/>
      <c r="I68" s="7"/>
      <c r="J68" s="8"/>
      <c r="K68" s="8"/>
      <c r="L68" s="8"/>
      <c r="M68" s="8"/>
      <c r="N68" s="8"/>
      <c r="O68" s="8"/>
      <c r="P68" s="8"/>
      <c r="Q68" s="9">
        <f t="shared" si="0"/>
        <v>10000</v>
      </c>
    </row>
    <row r="69" spans="1:17" ht="15.75" outlineLevel="4">
      <c r="A69" s="10" t="s">
        <v>33</v>
      </c>
      <c r="B69" s="7" t="s">
        <v>6</v>
      </c>
      <c r="C69" s="7" t="s">
        <v>112</v>
      </c>
      <c r="D69" s="7" t="s">
        <v>50</v>
      </c>
      <c r="E69" s="7" t="s">
        <v>1</v>
      </c>
      <c r="F69" s="7"/>
      <c r="G69" s="7"/>
      <c r="H69" s="7"/>
      <c r="I69" s="7"/>
      <c r="J69" s="8"/>
      <c r="K69" s="8"/>
      <c r="L69" s="8"/>
      <c r="M69" s="8"/>
      <c r="N69" s="8"/>
      <c r="O69" s="8"/>
      <c r="P69" s="8"/>
      <c r="Q69" s="8">
        <f t="shared" si="0"/>
        <v>10000</v>
      </c>
    </row>
    <row r="70" spans="1:17" ht="47.25" outlineLevel="4">
      <c r="A70" s="10" t="s">
        <v>44</v>
      </c>
      <c r="B70" s="7" t="s">
        <v>6</v>
      </c>
      <c r="C70" s="7" t="s">
        <v>112</v>
      </c>
      <c r="D70" s="7" t="s">
        <v>51</v>
      </c>
      <c r="E70" s="7" t="s">
        <v>1</v>
      </c>
      <c r="F70" s="7"/>
      <c r="G70" s="7"/>
      <c r="H70" s="7"/>
      <c r="I70" s="7"/>
      <c r="J70" s="8"/>
      <c r="K70" s="8"/>
      <c r="L70" s="8"/>
      <c r="M70" s="8"/>
      <c r="N70" s="8"/>
      <c r="O70" s="8"/>
      <c r="P70" s="8"/>
      <c r="Q70" s="8">
        <f t="shared" si="0"/>
        <v>10000</v>
      </c>
    </row>
    <row r="71" spans="1:17" ht="15.75" outlineLevel="4">
      <c r="A71" s="14" t="s">
        <v>111</v>
      </c>
      <c r="B71" s="7" t="s">
        <v>6</v>
      </c>
      <c r="C71" s="7" t="s">
        <v>112</v>
      </c>
      <c r="D71" s="7" t="s">
        <v>113</v>
      </c>
      <c r="E71" s="7" t="s">
        <v>1</v>
      </c>
      <c r="F71" s="7"/>
      <c r="G71" s="7"/>
      <c r="H71" s="7"/>
      <c r="I71" s="7"/>
      <c r="J71" s="8"/>
      <c r="K71" s="8"/>
      <c r="L71" s="8"/>
      <c r="M71" s="8"/>
      <c r="N71" s="8"/>
      <c r="O71" s="8"/>
      <c r="P71" s="8"/>
      <c r="Q71" s="8">
        <f t="shared" si="0"/>
        <v>10000</v>
      </c>
    </row>
    <row r="72" spans="1:17" ht="31.5" outlineLevel="4">
      <c r="A72" s="14" t="s">
        <v>38</v>
      </c>
      <c r="B72" s="7" t="s">
        <v>6</v>
      </c>
      <c r="C72" s="7" t="s">
        <v>112</v>
      </c>
      <c r="D72" s="7" t="s">
        <v>113</v>
      </c>
      <c r="E72" s="7" t="s">
        <v>40</v>
      </c>
      <c r="F72" s="7"/>
      <c r="G72" s="7"/>
      <c r="H72" s="7"/>
      <c r="I72" s="7"/>
      <c r="J72" s="8"/>
      <c r="K72" s="8"/>
      <c r="L72" s="8"/>
      <c r="M72" s="8"/>
      <c r="N72" s="8"/>
      <c r="O72" s="8"/>
      <c r="P72" s="8"/>
      <c r="Q72" s="8">
        <f t="shared" si="0"/>
        <v>10000</v>
      </c>
    </row>
    <row r="73" spans="1:17" ht="47.25" outlineLevel="4">
      <c r="A73" s="14" t="s">
        <v>39</v>
      </c>
      <c r="B73" s="7" t="s">
        <v>6</v>
      </c>
      <c r="C73" s="7" t="s">
        <v>112</v>
      </c>
      <c r="D73" s="7" t="s">
        <v>113</v>
      </c>
      <c r="E73" s="7" t="s">
        <v>41</v>
      </c>
      <c r="F73" s="7"/>
      <c r="G73" s="7"/>
      <c r="H73" s="7"/>
      <c r="I73" s="7"/>
      <c r="J73" s="8"/>
      <c r="K73" s="8"/>
      <c r="L73" s="8"/>
      <c r="M73" s="8"/>
      <c r="N73" s="8"/>
      <c r="O73" s="8"/>
      <c r="P73" s="8"/>
      <c r="Q73" s="8">
        <v>10000</v>
      </c>
    </row>
    <row r="74" spans="1:17" ht="31.5">
      <c r="A74" s="5" t="s">
        <v>23</v>
      </c>
      <c r="B74" s="6" t="s">
        <v>7</v>
      </c>
      <c r="C74" s="6" t="s">
        <v>3</v>
      </c>
      <c r="D74" s="6" t="s">
        <v>49</v>
      </c>
      <c r="E74" s="6" t="s">
        <v>1</v>
      </c>
      <c r="F74" s="7"/>
      <c r="G74" s="7"/>
      <c r="H74" s="7"/>
      <c r="I74" s="7"/>
      <c r="J74" s="8">
        <v>4737514330</v>
      </c>
      <c r="K74" s="8">
        <v>4737514330</v>
      </c>
      <c r="L74" s="8">
        <v>0</v>
      </c>
      <c r="M74" s="8">
        <v>4737514330</v>
      </c>
      <c r="N74" s="8">
        <v>0</v>
      </c>
      <c r="O74" s="8">
        <v>4737514330</v>
      </c>
      <c r="P74" s="8">
        <v>0</v>
      </c>
      <c r="Q74" s="9">
        <f>Q75</f>
        <v>632160</v>
      </c>
    </row>
    <row r="75" spans="1:17" ht="16.5" customHeight="1" outlineLevel="1">
      <c r="A75" s="10" t="s">
        <v>31</v>
      </c>
      <c r="B75" s="7" t="s">
        <v>7</v>
      </c>
      <c r="C75" s="7" t="s">
        <v>5</v>
      </c>
      <c r="D75" s="7" t="s">
        <v>49</v>
      </c>
      <c r="E75" s="7" t="s">
        <v>1</v>
      </c>
      <c r="F75" s="7"/>
      <c r="G75" s="7"/>
      <c r="H75" s="7"/>
      <c r="I75" s="7"/>
      <c r="J75" s="8">
        <v>72754800</v>
      </c>
      <c r="K75" s="8">
        <v>72754800</v>
      </c>
      <c r="L75" s="8">
        <v>0</v>
      </c>
      <c r="M75" s="8">
        <v>72754800</v>
      </c>
      <c r="N75" s="8">
        <v>0</v>
      </c>
      <c r="O75" s="8">
        <v>72754800</v>
      </c>
      <c r="P75" s="8">
        <v>0</v>
      </c>
      <c r="Q75" s="8">
        <f>Q76+Q81</f>
        <v>632160</v>
      </c>
    </row>
    <row r="76" spans="1:17" ht="47.25" outlineLevel="1">
      <c r="A76" s="15" t="s">
        <v>93</v>
      </c>
      <c r="B76" s="7" t="s">
        <v>7</v>
      </c>
      <c r="C76" s="7" t="s">
        <v>5</v>
      </c>
      <c r="D76" s="7" t="s">
        <v>62</v>
      </c>
      <c r="E76" s="7" t="s">
        <v>1</v>
      </c>
      <c r="F76" s="7"/>
      <c r="G76" s="7"/>
      <c r="H76" s="7"/>
      <c r="I76" s="7"/>
      <c r="J76" s="8"/>
      <c r="K76" s="8"/>
      <c r="L76" s="8"/>
      <c r="M76" s="8"/>
      <c r="N76" s="8"/>
      <c r="O76" s="8"/>
      <c r="P76" s="8"/>
      <c r="Q76" s="8">
        <f>Q79</f>
        <v>182160</v>
      </c>
    </row>
    <row r="77" spans="1:17" ht="47.25" outlineLevel="1">
      <c r="A77" s="15" t="s">
        <v>92</v>
      </c>
      <c r="B77" s="7" t="s">
        <v>7</v>
      </c>
      <c r="C77" s="7" t="s">
        <v>5</v>
      </c>
      <c r="D77" s="7" t="s">
        <v>70</v>
      </c>
      <c r="E77" s="7" t="s">
        <v>1</v>
      </c>
      <c r="F77" s="7"/>
      <c r="G77" s="7"/>
      <c r="H77" s="7"/>
      <c r="I77" s="7"/>
      <c r="J77" s="8"/>
      <c r="K77" s="8"/>
      <c r="L77" s="8"/>
      <c r="M77" s="8"/>
      <c r="N77" s="8"/>
      <c r="O77" s="8"/>
      <c r="P77" s="8"/>
      <c r="Q77" s="8">
        <f>Q79</f>
        <v>182160</v>
      </c>
    </row>
    <row r="78" spans="1:17" ht="31.5" outlineLevel="1">
      <c r="A78" s="15" t="s">
        <v>72</v>
      </c>
      <c r="B78" s="7" t="s">
        <v>7</v>
      </c>
      <c r="C78" s="7" t="s">
        <v>5</v>
      </c>
      <c r="D78" s="7" t="s">
        <v>71</v>
      </c>
      <c r="E78" s="7" t="s">
        <v>1</v>
      </c>
      <c r="F78" s="7"/>
      <c r="G78" s="7"/>
      <c r="H78" s="7"/>
      <c r="I78" s="7"/>
      <c r="J78" s="8"/>
      <c r="K78" s="8"/>
      <c r="L78" s="8"/>
      <c r="M78" s="8"/>
      <c r="N78" s="8"/>
      <c r="O78" s="8"/>
      <c r="P78" s="8"/>
      <c r="Q78" s="8">
        <f>Q79</f>
        <v>182160</v>
      </c>
    </row>
    <row r="79" spans="1:17" ht="31.5" outlineLevel="1">
      <c r="A79" s="14" t="s">
        <v>38</v>
      </c>
      <c r="B79" s="7" t="s">
        <v>7</v>
      </c>
      <c r="C79" s="7" t="s">
        <v>5</v>
      </c>
      <c r="D79" s="7" t="s">
        <v>71</v>
      </c>
      <c r="E79" s="7" t="s">
        <v>40</v>
      </c>
      <c r="F79" s="7"/>
      <c r="G79" s="7"/>
      <c r="H79" s="7"/>
      <c r="I79" s="7"/>
      <c r="J79" s="8"/>
      <c r="K79" s="8"/>
      <c r="L79" s="8"/>
      <c r="M79" s="8"/>
      <c r="N79" s="8"/>
      <c r="O79" s="8"/>
      <c r="P79" s="8"/>
      <c r="Q79" s="8">
        <f>Q80</f>
        <v>182160</v>
      </c>
    </row>
    <row r="80" spans="1:17" ht="47.25" outlineLevel="5">
      <c r="A80" s="14" t="s">
        <v>39</v>
      </c>
      <c r="B80" s="7" t="s">
        <v>7</v>
      </c>
      <c r="C80" s="7" t="s">
        <v>5</v>
      </c>
      <c r="D80" s="7" t="s">
        <v>71</v>
      </c>
      <c r="E80" s="7" t="s">
        <v>41</v>
      </c>
      <c r="F80" s="7"/>
      <c r="G80" s="7"/>
      <c r="H80" s="7"/>
      <c r="I80" s="7"/>
      <c r="J80" s="8">
        <v>1500000</v>
      </c>
      <c r="K80" s="8">
        <v>1500000</v>
      </c>
      <c r="L80" s="8">
        <v>0</v>
      </c>
      <c r="M80" s="8">
        <v>1500000</v>
      </c>
      <c r="N80" s="8">
        <v>0</v>
      </c>
      <c r="O80" s="8">
        <v>1500000</v>
      </c>
      <c r="P80" s="8">
        <v>0</v>
      </c>
      <c r="Q80" s="8">
        <f>180000+2160</f>
        <v>182160</v>
      </c>
    </row>
    <row r="81" spans="1:17" ht="47.25" outlineLevel="5">
      <c r="A81" s="15" t="s">
        <v>90</v>
      </c>
      <c r="B81" s="7" t="s">
        <v>7</v>
      </c>
      <c r="C81" s="7" t="s">
        <v>5</v>
      </c>
      <c r="D81" s="7" t="s">
        <v>63</v>
      </c>
      <c r="E81" s="7" t="s">
        <v>1</v>
      </c>
      <c r="F81" s="7"/>
      <c r="G81" s="7"/>
      <c r="H81" s="7"/>
      <c r="I81" s="7"/>
      <c r="J81" s="8"/>
      <c r="K81" s="8"/>
      <c r="L81" s="8"/>
      <c r="M81" s="8"/>
      <c r="N81" s="8"/>
      <c r="O81" s="8"/>
      <c r="P81" s="8"/>
      <c r="Q81" s="8">
        <f>Q84</f>
        <v>450000</v>
      </c>
    </row>
    <row r="82" spans="1:17" ht="47.25" outlineLevel="5">
      <c r="A82" s="15" t="s">
        <v>91</v>
      </c>
      <c r="B82" s="7" t="s">
        <v>7</v>
      </c>
      <c r="C82" s="7" t="s">
        <v>5</v>
      </c>
      <c r="D82" s="7" t="s">
        <v>73</v>
      </c>
      <c r="E82" s="7" t="s">
        <v>1</v>
      </c>
      <c r="F82" s="7"/>
      <c r="G82" s="7"/>
      <c r="H82" s="7"/>
      <c r="I82" s="7"/>
      <c r="J82" s="8"/>
      <c r="K82" s="8"/>
      <c r="L82" s="8"/>
      <c r="M82" s="8"/>
      <c r="N82" s="8"/>
      <c r="O82" s="8"/>
      <c r="P82" s="8"/>
      <c r="Q82" s="8">
        <f>Q84</f>
        <v>450000</v>
      </c>
    </row>
    <row r="83" spans="1:17" ht="31.5" outlineLevel="5">
      <c r="A83" s="14" t="s">
        <v>74</v>
      </c>
      <c r="B83" s="7" t="s">
        <v>7</v>
      </c>
      <c r="C83" s="7" t="s">
        <v>5</v>
      </c>
      <c r="D83" s="7" t="s">
        <v>77</v>
      </c>
      <c r="E83" s="7" t="s">
        <v>1</v>
      </c>
      <c r="F83" s="7"/>
      <c r="G83" s="7"/>
      <c r="H83" s="7"/>
      <c r="I83" s="7"/>
      <c r="J83" s="8"/>
      <c r="K83" s="8"/>
      <c r="L83" s="8"/>
      <c r="M83" s="8"/>
      <c r="N83" s="8"/>
      <c r="O83" s="8"/>
      <c r="P83" s="8"/>
      <c r="Q83" s="8">
        <f>Q84</f>
        <v>450000</v>
      </c>
    </row>
    <row r="84" spans="1:17" ht="31.5" outlineLevel="5">
      <c r="A84" s="14" t="s">
        <v>38</v>
      </c>
      <c r="B84" s="7" t="s">
        <v>7</v>
      </c>
      <c r="C84" s="7" t="s">
        <v>5</v>
      </c>
      <c r="D84" s="7" t="s">
        <v>77</v>
      </c>
      <c r="E84" s="7" t="s">
        <v>40</v>
      </c>
      <c r="F84" s="7"/>
      <c r="G84" s="7"/>
      <c r="H84" s="7"/>
      <c r="I84" s="7"/>
      <c r="J84" s="8"/>
      <c r="K84" s="8"/>
      <c r="L84" s="8"/>
      <c r="M84" s="8"/>
      <c r="N84" s="8"/>
      <c r="O84" s="8"/>
      <c r="P84" s="8"/>
      <c r="Q84" s="8">
        <f>Q85</f>
        <v>450000</v>
      </c>
    </row>
    <row r="85" spans="1:17" ht="47.25" outlineLevel="5">
      <c r="A85" s="14" t="s">
        <v>39</v>
      </c>
      <c r="B85" s="7" t="s">
        <v>7</v>
      </c>
      <c r="C85" s="7" t="s">
        <v>5</v>
      </c>
      <c r="D85" s="7" t="s">
        <v>77</v>
      </c>
      <c r="E85" s="7" t="s">
        <v>41</v>
      </c>
      <c r="F85" s="7"/>
      <c r="G85" s="7"/>
      <c r="H85" s="7"/>
      <c r="I85" s="7"/>
      <c r="J85" s="8"/>
      <c r="K85" s="8"/>
      <c r="L85" s="8"/>
      <c r="M85" s="8"/>
      <c r="N85" s="8"/>
      <c r="O85" s="8"/>
      <c r="P85" s="8"/>
      <c r="Q85" s="8">
        <f>480000-30000</f>
        <v>450000</v>
      </c>
    </row>
    <row r="86" spans="1:17" ht="15.75">
      <c r="A86" s="5" t="s">
        <v>24</v>
      </c>
      <c r="B86" s="6" t="s">
        <v>10</v>
      </c>
      <c r="C86" s="6" t="s">
        <v>3</v>
      </c>
      <c r="D86" s="6" t="s">
        <v>49</v>
      </c>
      <c r="E86" s="6" t="s">
        <v>1</v>
      </c>
      <c r="F86" s="7"/>
      <c r="G86" s="7"/>
      <c r="H86" s="7"/>
      <c r="I86" s="7"/>
      <c r="J86" s="8">
        <v>1289106910</v>
      </c>
      <c r="K86" s="8">
        <v>1289106910</v>
      </c>
      <c r="L86" s="8">
        <v>0</v>
      </c>
      <c r="M86" s="8">
        <v>1289106910</v>
      </c>
      <c r="N86" s="8">
        <v>0</v>
      </c>
      <c r="O86" s="8">
        <v>1289106910</v>
      </c>
      <c r="P86" s="8">
        <v>0</v>
      </c>
      <c r="Q86" s="9">
        <f>Q87</f>
        <v>3585543.3</v>
      </c>
    </row>
    <row r="87" spans="1:17" ht="15.75" outlineLevel="1">
      <c r="A87" s="10" t="s">
        <v>25</v>
      </c>
      <c r="B87" s="7" t="s">
        <v>10</v>
      </c>
      <c r="C87" s="7" t="s">
        <v>2</v>
      </c>
      <c r="D87" s="7" t="s">
        <v>49</v>
      </c>
      <c r="E87" s="7" t="s">
        <v>1</v>
      </c>
      <c r="F87" s="7"/>
      <c r="G87" s="7"/>
      <c r="H87" s="7"/>
      <c r="I87" s="7"/>
      <c r="J87" s="8">
        <v>1227356310</v>
      </c>
      <c r="K87" s="8">
        <v>1227356310</v>
      </c>
      <c r="L87" s="8">
        <v>0</v>
      </c>
      <c r="M87" s="8">
        <v>1227356310</v>
      </c>
      <c r="N87" s="8">
        <v>0</v>
      </c>
      <c r="O87" s="8">
        <v>1227356310</v>
      </c>
      <c r="P87" s="8">
        <v>0</v>
      </c>
      <c r="Q87" s="8">
        <f>Q88</f>
        <v>3585543.3</v>
      </c>
    </row>
    <row r="88" spans="1:17" ht="63" outlineLevel="1">
      <c r="A88" s="14" t="s">
        <v>96</v>
      </c>
      <c r="B88" s="7" t="s">
        <v>10</v>
      </c>
      <c r="C88" s="7" t="s">
        <v>2</v>
      </c>
      <c r="D88" s="7" t="s">
        <v>64</v>
      </c>
      <c r="E88" s="7" t="s">
        <v>1</v>
      </c>
      <c r="F88" s="7"/>
      <c r="G88" s="7"/>
      <c r="H88" s="7"/>
      <c r="I88" s="7"/>
      <c r="J88" s="8"/>
      <c r="K88" s="8"/>
      <c r="L88" s="8"/>
      <c r="M88" s="8"/>
      <c r="N88" s="8"/>
      <c r="O88" s="8"/>
      <c r="P88" s="8"/>
      <c r="Q88" s="8">
        <f>Q89</f>
        <v>3585543.3</v>
      </c>
    </row>
    <row r="89" spans="1:17" ht="63" outlineLevel="1">
      <c r="A89" s="14" t="s">
        <v>95</v>
      </c>
      <c r="B89" s="7" t="s">
        <v>10</v>
      </c>
      <c r="C89" s="7" t="s">
        <v>2</v>
      </c>
      <c r="D89" s="7" t="s">
        <v>66</v>
      </c>
      <c r="E89" s="7" t="s">
        <v>1</v>
      </c>
      <c r="F89" s="7"/>
      <c r="G89" s="7"/>
      <c r="H89" s="7"/>
      <c r="I89" s="7"/>
      <c r="J89" s="8"/>
      <c r="K89" s="8"/>
      <c r="L89" s="8"/>
      <c r="M89" s="8"/>
      <c r="N89" s="8"/>
      <c r="O89" s="8"/>
      <c r="P89" s="8"/>
      <c r="Q89" s="8">
        <f>Q91+Q93+Q95</f>
        <v>3585543.3</v>
      </c>
    </row>
    <row r="90" spans="1:17" ht="94.5" outlineLevel="1">
      <c r="A90" s="14" t="s">
        <v>34</v>
      </c>
      <c r="B90" s="7" t="s">
        <v>10</v>
      </c>
      <c r="C90" s="7" t="s">
        <v>2</v>
      </c>
      <c r="D90" s="7" t="s">
        <v>67</v>
      </c>
      <c r="E90" s="7" t="s">
        <v>35</v>
      </c>
      <c r="F90" s="7"/>
      <c r="G90" s="7"/>
      <c r="H90" s="7"/>
      <c r="I90" s="7"/>
      <c r="J90" s="8"/>
      <c r="K90" s="8"/>
      <c r="L90" s="8"/>
      <c r="M90" s="8"/>
      <c r="N90" s="8"/>
      <c r="O90" s="8"/>
      <c r="P90" s="8"/>
      <c r="Q90" s="8">
        <f>Q91</f>
        <v>2045537.3</v>
      </c>
    </row>
    <row r="91" spans="1:17" ht="31.5" outlineLevel="1">
      <c r="A91" s="14" t="s">
        <v>45</v>
      </c>
      <c r="B91" s="7" t="s">
        <v>10</v>
      </c>
      <c r="C91" s="7" t="s">
        <v>2</v>
      </c>
      <c r="D91" s="7" t="s">
        <v>67</v>
      </c>
      <c r="E91" s="7" t="s">
        <v>46</v>
      </c>
      <c r="F91" s="7"/>
      <c r="G91" s="7"/>
      <c r="H91" s="7"/>
      <c r="I91" s="7"/>
      <c r="J91" s="8"/>
      <c r="K91" s="8"/>
      <c r="L91" s="8"/>
      <c r="M91" s="8"/>
      <c r="N91" s="8"/>
      <c r="O91" s="8"/>
      <c r="P91" s="8"/>
      <c r="Q91" s="8">
        <f>1011667+800000+233545+325.3</f>
        <v>2045537.3</v>
      </c>
    </row>
    <row r="92" spans="1:17" ht="31.5" outlineLevel="1">
      <c r="A92" s="14" t="s">
        <v>38</v>
      </c>
      <c r="B92" s="7" t="s">
        <v>10</v>
      </c>
      <c r="C92" s="7" t="s">
        <v>2</v>
      </c>
      <c r="D92" s="7" t="s">
        <v>67</v>
      </c>
      <c r="E92" s="7" t="s">
        <v>40</v>
      </c>
      <c r="F92" s="7"/>
      <c r="G92" s="7"/>
      <c r="H92" s="7"/>
      <c r="I92" s="7"/>
      <c r="J92" s="8"/>
      <c r="K92" s="8"/>
      <c r="L92" s="8"/>
      <c r="M92" s="8"/>
      <c r="N92" s="8"/>
      <c r="O92" s="8"/>
      <c r="P92" s="8"/>
      <c r="Q92" s="8">
        <f>Q93</f>
        <v>1539006</v>
      </c>
    </row>
    <row r="93" spans="1:18" ht="47.25" outlineLevel="1">
      <c r="A93" s="14" t="s">
        <v>39</v>
      </c>
      <c r="B93" s="7" t="s">
        <v>10</v>
      </c>
      <c r="C93" s="7" t="s">
        <v>2</v>
      </c>
      <c r="D93" s="7" t="s">
        <v>67</v>
      </c>
      <c r="E93" s="7" t="s">
        <v>41</v>
      </c>
      <c r="F93" s="7"/>
      <c r="G93" s="7"/>
      <c r="H93" s="7"/>
      <c r="I93" s="7"/>
      <c r="J93" s="8"/>
      <c r="K93" s="8"/>
      <c r="L93" s="8"/>
      <c r="M93" s="8"/>
      <c r="N93" s="8"/>
      <c r="O93" s="8"/>
      <c r="P93" s="8"/>
      <c r="Q93" s="8">
        <f>1002580+9000-10000-62064+646910-47420</f>
        <v>1539006</v>
      </c>
      <c r="R93" s="12"/>
    </row>
    <row r="94" spans="1:17" ht="24.75" customHeight="1" outlineLevel="1">
      <c r="A94" s="14" t="s">
        <v>42</v>
      </c>
      <c r="B94" s="7" t="s">
        <v>10</v>
      </c>
      <c r="C94" s="7" t="s">
        <v>2</v>
      </c>
      <c r="D94" s="7" t="s">
        <v>67</v>
      </c>
      <c r="E94" s="7" t="s">
        <v>47</v>
      </c>
      <c r="F94" s="7"/>
      <c r="G94" s="7"/>
      <c r="H94" s="7"/>
      <c r="I94" s="7"/>
      <c r="J94" s="8"/>
      <c r="K94" s="8"/>
      <c r="L94" s="8"/>
      <c r="M94" s="8"/>
      <c r="N94" s="8"/>
      <c r="O94" s="8"/>
      <c r="P94" s="8"/>
      <c r="Q94" s="8">
        <f>Q95</f>
        <v>1000</v>
      </c>
    </row>
    <row r="95" spans="1:17" ht="15.75" outlineLevel="1">
      <c r="A95" s="14" t="s">
        <v>48</v>
      </c>
      <c r="B95" s="7" t="s">
        <v>10</v>
      </c>
      <c r="C95" s="7" t="s">
        <v>2</v>
      </c>
      <c r="D95" s="7" t="s">
        <v>67</v>
      </c>
      <c r="E95" s="7" t="s">
        <v>43</v>
      </c>
      <c r="F95" s="7"/>
      <c r="G95" s="7"/>
      <c r="H95" s="7"/>
      <c r="I95" s="7"/>
      <c r="J95" s="8"/>
      <c r="K95" s="8"/>
      <c r="L95" s="8"/>
      <c r="M95" s="8"/>
      <c r="N95" s="8"/>
      <c r="O95" s="8"/>
      <c r="P95" s="8"/>
      <c r="Q95" s="8">
        <f>10000-9000</f>
        <v>1000</v>
      </c>
    </row>
    <row r="96" spans="1:19" ht="15.75">
      <c r="A96" s="5" t="s">
        <v>114</v>
      </c>
      <c r="B96" s="6" t="s">
        <v>8</v>
      </c>
      <c r="C96" s="6" t="s">
        <v>3</v>
      </c>
      <c r="D96" s="6" t="s">
        <v>49</v>
      </c>
      <c r="E96" s="6" t="s">
        <v>1</v>
      </c>
      <c r="F96" s="7"/>
      <c r="G96" s="7"/>
      <c r="H96" s="7"/>
      <c r="I96" s="7"/>
      <c r="J96" s="8">
        <v>606561480</v>
      </c>
      <c r="K96" s="8">
        <v>606561480</v>
      </c>
      <c r="L96" s="8">
        <v>0</v>
      </c>
      <c r="M96" s="8">
        <v>606561480</v>
      </c>
      <c r="N96" s="8">
        <v>0</v>
      </c>
      <c r="O96" s="8">
        <v>606561480</v>
      </c>
      <c r="P96" s="8">
        <v>0</v>
      </c>
      <c r="Q96" s="9">
        <f>Q102</f>
        <v>1000</v>
      </c>
      <c r="S96" s="12"/>
    </row>
    <row r="97" spans="1:17" ht="15.75">
      <c r="A97" s="10" t="s">
        <v>32</v>
      </c>
      <c r="B97" s="7" t="s">
        <v>8</v>
      </c>
      <c r="C97" s="7" t="s">
        <v>2</v>
      </c>
      <c r="D97" s="7" t="s">
        <v>49</v>
      </c>
      <c r="E97" s="7" t="s">
        <v>1</v>
      </c>
      <c r="F97" s="7"/>
      <c r="G97" s="7"/>
      <c r="H97" s="7"/>
      <c r="I97" s="7"/>
      <c r="J97" s="8"/>
      <c r="K97" s="8"/>
      <c r="L97" s="8"/>
      <c r="M97" s="8"/>
      <c r="N97" s="8"/>
      <c r="O97" s="8"/>
      <c r="P97" s="8"/>
      <c r="Q97" s="8">
        <f>Q102</f>
        <v>1000</v>
      </c>
    </row>
    <row r="98" spans="1:17" s="11" customFormat="1" ht="78.75">
      <c r="A98" s="10" t="s">
        <v>97</v>
      </c>
      <c r="B98" s="7" t="s">
        <v>8</v>
      </c>
      <c r="C98" s="7" t="s">
        <v>2</v>
      </c>
      <c r="D98" s="7" t="s">
        <v>65</v>
      </c>
      <c r="E98" s="7" t="s">
        <v>1</v>
      </c>
      <c r="F98" s="7"/>
      <c r="G98" s="7"/>
      <c r="H98" s="7"/>
      <c r="I98" s="7"/>
      <c r="J98" s="8"/>
      <c r="K98" s="8"/>
      <c r="L98" s="8"/>
      <c r="M98" s="8"/>
      <c r="N98" s="8"/>
      <c r="O98" s="8"/>
      <c r="P98" s="8"/>
      <c r="Q98" s="8">
        <f>Q102</f>
        <v>1000</v>
      </c>
    </row>
    <row r="99" spans="1:17" s="11" customFormat="1" ht="78.75">
      <c r="A99" s="10" t="s">
        <v>98</v>
      </c>
      <c r="B99" s="7" t="s">
        <v>8</v>
      </c>
      <c r="C99" s="7" t="s">
        <v>2</v>
      </c>
      <c r="D99" s="7" t="s">
        <v>68</v>
      </c>
      <c r="E99" s="7" t="s">
        <v>1</v>
      </c>
      <c r="F99" s="7"/>
      <c r="G99" s="7"/>
      <c r="H99" s="7"/>
      <c r="I99" s="7"/>
      <c r="J99" s="8"/>
      <c r="K99" s="8"/>
      <c r="L99" s="8"/>
      <c r="M99" s="8"/>
      <c r="N99" s="8"/>
      <c r="O99" s="8"/>
      <c r="P99" s="8"/>
      <c r="Q99" s="8">
        <f>Q101</f>
        <v>1000</v>
      </c>
    </row>
    <row r="100" spans="1:17" s="11" customFormat="1" ht="15.75">
      <c r="A100" s="10" t="s">
        <v>32</v>
      </c>
      <c r="B100" s="7" t="s">
        <v>8</v>
      </c>
      <c r="C100" s="7" t="s">
        <v>2</v>
      </c>
      <c r="D100" s="7" t="s">
        <v>69</v>
      </c>
      <c r="E100" s="7" t="s">
        <v>1</v>
      </c>
      <c r="F100" s="7"/>
      <c r="G100" s="7"/>
      <c r="H100" s="7"/>
      <c r="I100" s="7"/>
      <c r="J100" s="8"/>
      <c r="K100" s="8"/>
      <c r="L100" s="8"/>
      <c r="M100" s="8"/>
      <c r="N100" s="8"/>
      <c r="O100" s="8"/>
      <c r="P100" s="8"/>
      <c r="Q100" s="8">
        <f>Q98</f>
        <v>1000</v>
      </c>
    </row>
    <row r="101" spans="1:19" s="11" customFormat="1" ht="31.5">
      <c r="A101" s="14" t="s">
        <v>38</v>
      </c>
      <c r="B101" s="7" t="s">
        <v>8</v>
      </c>
      <c r="C101" s="7" t="s">
        <v>2</v>
      </c>
      <c r="D101" s="7" t="s">
        <v>69</v>
      </c>
      <c r="E101" s="7" t="s">
        <v>40</v>
      </c>
      <c r="F101" s="7"/>
      <c r="G101" s="7"/>
      <c r="H101" s="7"/>
      <c r="I101" s="7"/>
      <c r="J101" s="8"/>
      <c r="K101" s="8"/>
      <c r="L101" s="8"/>
      <c r="M101" s="8"/>
      <c r="N101" s="8"/>
      <c r="O101" s="8"/>
      <c r="P101" s="8"/>
      <c r="Q101" s="8">
        <f>Q102</f>
        <v>1000</v>
      </c>
      <c r="S101" s="19"/>
    </row>
    <row r="102" spans="1:19" ht="47.25">
      <c r="A102" s="14" t="s">
        <v>39</v>
      </c>
      <c r="B102" s="7" t="s">
        <v>8</v>
      </c>
      <c r="C102" s="7" t="s">
        <v>2</v>
      </c>
      <c r="D102" s="7" t="s">
        <v>69</v>
      </c>
      <c r="E102" s="7" t="s">
        <v>41</v>
      </c>
      <c r="F102" s="7"/>
      <c r="G102" s="7"/>
      <c r="H102" s="7"/>
      <c r="I102" s="7"/>
      <c r="J102" s="8"/>
      <c r="K102" s="8"/>
      <c r="L102" s="8"/>
      <c r="M102" s="8"/>
      <c r="N102" s="8"/>
      <c r="O102" s="8"/>
      <c r="P102" s="8"/>
      <c r="Q102" s="8">
        <v>1000</v>
      </c>
      <c r="S102" s="12"/>
    </row>
    <row r="103" spans="1:19" ht="15.75">
      <c r="A103" s="28" t="s">
        <v>22</v>
      </c>
      <c r="B103" s="28"/>
      <c r="C103" s="28"/>
      <c r="D103" s="28"/>
      <c r="E103" s="28"/>
      <c r="F103" s="28"/>
      <c r="G103" s="28"/>
      <c r="H103" s="17"/>
      <c r="I103" s="17"/>
      <c r="J103" s="9">
        <v>74036277110</v>
      </c>
      <c r="K103" s="9">
        <v>74036277110</v>
      </c>
      <c r="L103" s="9">
        <v>0</v>
      </c>
      <c r="M103" s="9">
        <v>74036277110</v>
      </c>
      <c r="N103" s="9">
        <v>0</v>
      </c>
      <c r="O103" s="9">
        <v>74036277110</v>
      </c>
      <c r="P103" s="9">
        <v>0</v>
      </c>
      <c r="Q103" s="9">
        <f>Q13+Q51+Q74+Q86+Q96+Q60+Q34+Q67</f>
        <v>10545730.08</v>
      </c>
      <c r="R103" s="12"/>
      <c r="S103" s="12"/>
    </row>
    <row r="104" ht="15.75">
      <c r="Q104" s="12"/>
    </row>
    <row r="105" spans="1:17" ht="15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4"/>
    </row>
    <row r="106" ht="15.75">
      <c r="Q106" s="12"/>
    </row>
    <row r="107" ht="15.75">
      <c r="Q107" s="12"/>
    </row>
  </sheetData>
  <sheetProtection/>
  <mergeCells count="4">
    <mergeCell ref="A8:Q9"/>
    <mergeCell ref="A10:Q10"/>
    <mergeCell ref="A103:G103"/>
    <mergeCell ref="A1:Q5"/>
  </mergeCells>
  <printOptions/>
  <pageMargins left="0.7086614173228347" right="0.11811023622047245" top="0.5511811023622047" bottom="0.15748031496062992" header="0.31496062992125984" footer="0.31496062992125984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GlavBux</cp:lastModifiedBy>
  <cp:lastPrinted>2017-10-30T00:26:13Z</cp:lastPrinted>
  <dcterms:created xsi:type="dcterms:W3CDTF">2013-09-20T00:43:30Z</dcterms:created>
  <dcterms:modified xsi:type="dcterms:W3CDTF">2017-12-27T02:26:02Z</dcterms:modified>
  <cp:category/>
  <cp:version/>
  <cp:contentType/>
  <cp:contentStatus/>
</cp:coreProperties>
</file>