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505" windowHeight="87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<sst xmlns="http://schemas.openxmlformats.org/spreadsheetml/2006/main" count="123" uniqueCount="123">
  <si>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</si>
  <si>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</si>
  <si>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</si>
  <si>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</si>
  <si>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</si>
  <si>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</si>
  <si>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</si>
  <si>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</si>
  <si>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</si>
  <si>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</si>
  <si>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</si>
  <si>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</si>
  <si>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</si>
  <si>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</si>
  <si>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</si>
  <si>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</si>
  <si>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</si>
  <si>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</si>
  <si>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</si>
  <si>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</si>
  <si>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</si>
  <si>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1 06 06000 00 0000 110</t>
  </si>
  <si>
    <t>ГОСУДАРСТВЕННАЯ ПОШЛИНА</t>
  </si>
  <si>
    <t>1 11 05030 00 0000 120</t>
  </si>
  <si>
    <t xml:space="preserve"> 2 00 00000 00 0000 000</t>
  </si>
  <si>
    <t>(рублей)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</si>
  <si>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</si>
  <si>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</si>
  <si>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ЗЕМЕЛЬНЫЙ НАЛОГ</t>
  </si>
  <si>
    <t>1 06 01030 10 0000 110</t>
  </si>
  <si>
    <t>1 05 03010 01 0000 110</t>
  </si>
  <si>
    <t>НАЛОГОВЫЕ И НЕНАЛОГОВЫЕ ДОХОДЫ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</si>
  <si>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</si>
  <si>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</si>
  <si>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</si>
  <si>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</si>
  <si>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</si>
  <si>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1 06 06033 10 0000 110</t>
  </si>
  <si>
    <t>1 06 06043 10 0000 110</t>
  </si>
  <si>
    <t>1 08 04020 01 0000 110</t>
  </si>
  <si>
    <t>Объемы доходов местного бюджета в 2019 году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</si>
  <si>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</si>
  <si>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              статьями 227, 227.1 и 228 Налогового кодекса Российской Федерации</t>
  </si>
  <si>
    <t>Налог на имущество физических лиц</t>
  </si>
  <si>
    <t xml:space="preserve">Единый сельскохозяйственный налог 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</si>
  <si>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</si>
  <si>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</si>
  <si>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1 11 05000 00 0000 120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</si>
  <si>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</si>
  <si>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</si>
  <si>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</si>
  <si>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</si>
  <si>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</si>
  <si>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</si>
  <si>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</si>
  <si>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</si>
  <si>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</si>
  <si>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</si>
  <si>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</si>
  <si>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</si>
  <si>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</si>
  <si>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</si>
  <si>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</si>
  <si>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</si>
  <si>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Дотации бюджетам бюджетной системы Российской Федерации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</si>
  <si>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</si>
  <si>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</si>
  <si>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</si>
  <si>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1 11 09000 00 0000 120</t>
  </si>
  <si>
    <t xml:space="preserve"> 1 11 09040 00 0000 120</t>
  </si>
  <si>
    <t>1 11 09045 10 0000 120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</si>
  <si>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</si>
  <si>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</si>
  <si>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</si>
  <si>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</si>
  <si>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</si>
  <si>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</si>
  <si>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Екатериновского сельского поселения</t>
  </si>
  <si>
    <t>Партизанского района</t>
  </si>
  <si>
    <t>Приложение № 7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</si>
  <si>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</si>
  <si>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</si>
  <si>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2 02 10000 00 0000 150</t>
  </si>
  <si>
    <t>2 02 15001 00 0000 150</t>
  </si>
  <si>
    <t>2 02 15001 10 0000 150</t>
  </si>
  <si>
    <t>2 02 30000 00 0000 150</t>
  </si>
  <si>
    <t>2 02 35118 00 0000 150</t>
  </si>
  <si>
    <t>2 02 35118 10 0000 150</t>
  </si>
  <si>
    <t>К муниципальному правовму акту</t>
  </si>
  <si>
    <t>от 18.12.18 № 31 - МПА</t>
  </si>
  <si>
    <t>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</si>
  <si>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</si>
  <si>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</si>
  <si>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</si>
  <si>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к муниципальному правовому акту </t>
  </si>
  <si>
    <t xml:space="preserve">Екатериновского сельского поселения </t>
  </si>
  <si>
    <t xml:space="preserve">Партизанского района </t>
  </si>
  <si>
    <t>2 02 20000 00 0000 150</t>
  </si>
  <si>
    <t>2 02 29999 00 0000 150</t>
  </si>
  <si>
    <t xml:space="preserve">Прочие субсидии
</t>
  </si>
  <si>
    <t>2 02 29999 10 0000 150</t>
  </si>
  <si>
    <t>Прочие субсидии бюджетам сельских поселений</t>
  </si>
  <si>
    <t>ДОХОДЫ ОТ ОКАЗАНИЯ ПЛАТНЫХ УСЛУГ И КОМПЕНСАЦИИ ЗАТРАТ ГОСУДАРСТВА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</si>
  <si>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</si>
  <si>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</si>
  <si>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</si>
  <si>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</si>
  <si>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</si>
  <si>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</si>
  <si>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1 05 03000 01 0000 110</t>
  </si>
  <si>
    <t>Субсидии бюджетам бюджетной системы Российской Федерации (межбюджетные субсидии)</t>
  </si>
  <si>
    <t>2 02 25555 00 0000 150</t>
  </si>
  <si>
    <t>2 02 25555 10 0000 150</t>
  </si>
  <si>
    <t>Субсидии бюджетам на реализацию программ формирования современной городской среды</t>
  </si>
  <si>
    <t>Субсидии бюджетам сельских поселений на реализацию программ формирования современной городской среды</t>
  </si>
  <si>
    <t>ШТРАФЫ,САНКЦИИ,ВОЗМЕЩЕНИЕ УЩЕРБА</t>
  </si>
  <si>
    <t>1 16 00000 00 0000 000</t>
  </si>
  <si>
    <t>1 16 51000 02 0000 140</t>
  </si>
  <si>
    <t>Денежные взыскания (штрафы) установленные законами субъектов Российской Федерации за несоблюдение муниципальных правовых актов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</si>
  <si>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</si>
  <si>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</si>
  <si>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Приложение № 3</t>
  </si>
  <si>
    <t>от 12.12.2019 № 31 - МПА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</si>
</sst>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 style="thin">
        <color rgb="FF000000"/>
      </left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>
      <alignment horizontal="left" wrapText="1" indent="2"/>
      <protection/>
    </xf>
    <xf numFmtId="49" fontId="35" fillId="0" borderId="2">
      <alignment horizont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8" borderId="9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4" fontId="7" fillId="0" borderId="12" xfId="0" applyNumberFormat="1" applyFont="1" applyBorder="1" applyAlignment="1">
      <alignment horizontal="right" wrapText="1"/>
    </xf>
    <xf numFmtId="0" fontId="6" fillId="0" borderId="12" xfId="0" applyFont="1" applyBorder="1" applyAlignment="1">
      <alignment horizontal="justify" vertical="top" wrapText="1"/>
    </xf>
    <xf numFmtId="4" fontId="6" fillId="0" borderId="12" xfId="0" applyNumberFormat="1" applyFont="1" applyBorder="1" applyAlignment="1">
      <alignment horizontal="right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49" fontId="6" fillId="34" borderId="12" xfId="0" applyNumberFormat="1" applyFont="1" applyFill="1" applyBorder="1" applyAlignment="1">
      <alignment horizontal="center" vertical="center" wrapText="1"/>
    </xf>
    <xf numFmtId="49" fontId="51" fillId="0" borderId="2" xfId="34" applyFont="1" applyAlignment="1" applyProtection="1">
      <alignment horizontal="center"/>
      <protection/>
    </xf>
    <xf numFmtId="4" fontId="6" fillId="0" borderId="13" xfId="0" applyNumberFormat="1" applyFont="1" applyBorder="1" applyAlignment="1">
      <alignment horizontal="right" wrapText="1"/>
    </xf>
    <xf numFmtId="0" fontId="6" fillId="0" borderId="12" xfId="0" applyFont="1" applyBorder="1" applyAlignment="1">
      <alignment horizontal="justify" vertical="center" wrapText="1"/>
    </xf>
    <xf numFmtId="0" fontId="6" fillId="33" borderId="1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justify" vertical="top" wrapText="1"/>
    </xf>
    <xf numFmtId="4" fontId="6" fillId="0" borderId="14" xfId="0" applyNumberFormat="1" applyFont="1" applyBorder="1" applyAlignment="1">
      <alignment horizontal="right" wrapText="1"/>
    </xf>
    <xf numFmtId="0" fontId="7" fillId="0" borderId="12" xfId="0" applyFont="1" applyBorder="1" applyAlignment="1">
      <alignment horizontal="justify" vertical="top" wrapText="1"/>
    </xf>
    <xf numFmtId="0" fontId="6" fillId="0" borderId="0" xfId="0" applyFont="1" applyAlignment="1">
      <alignment wrapText="1"/>
    </xf>
    <xf numFmtId="49" fontId="6" fillId="33" borderId="12" xfId="0" applyNumberFormat="1" applyFont="1" applyFill="1" applyBorder="1" applyAlignment="1">
      <alignment horizontal="center" vertical="top"/>
    </xf>
    <xf numFmtId="0" fontId="6" fillId="0" borderId="12" xfId="0" applyFont="1" applyBorder="1" applyAlignment="1">
      <alignment horizontal="justify" vertical="center"/>
    </xf>
    <xf numFmtId="0" fontId="6" fillId="0" borderId="12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49" fontId="6" fillId="0" borderId="12" xfId="0" applyNumberFormat="1" applyFont="1" applyFill="1" applyBorder="1" applyAlignment="1">
      <alignment horizontal="center" vertical="top"/>
    </xf>
    <xf numFmtId="0" fontId="7" fillId="0" borderId="12" xfId="0" applyFont="1" applyBorder="1" applyAlignment="1">
      <alignment/>
    </xf>
    <xf numFmtId="4" fontId="7" fillId="0" borderId="12" xfId="0" applyNumberFormat="1" applyFont="1" applyFill="1" applyBorder="1" applyAlignment="1">
      <alignment/>
    </xf>
    <xf numFmtId="0" fontId="7" fillId="0" borderId="12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7" fillId="33" borderId="12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52" fillId="35" borderId="12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33" borderId="15" xfId="0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justify" vertical="center" wrapText="1"/>
    </xf>
    <xf numFmtId="4" fontId="6" fillId="0" borderId="16" xfId="0" applyNumberFormat="1" applyFont="1" applyBorder="1" applyAlignment="1">
      <alignment horizontal="right" wrapText="1"/>
    </xf>
    <xf numFmtId="0" fontId="10" fillId="0" borderId="0" xfId="0" applyFont="1" applyBorder="1" applyAlignment="1">
      <alignment horizontal="center" vertical="center"/>
    </xf>
    <xf numFmtId="0" fontId="10" fillId="33" borderId="0" xfId="0" applyFont="1" applyFill="1" applyBorder="1" applyAlignment="1">
      <alignment vertical="center" wrapText="1"/>
    </xf>
    <xf numFmtId="0" fontId="10" fillId="0" borderId="12" xfId="0" applyFont="1" applyBorder="1" applyAlignment="1">
      <alignment vertical="center"/>
    </xf>
    <xf numFmtId="4" fontId="6" fillId="0" borderId="12" xfId="0" applyNumberFormat="1" applyFont="1" applyBorder="1" applyAlignment="1">
      <alignment horizontal="right" vertical="center"/>
    </xf>
    <xf numFmtId="0" fontId="11" fillId="0" borderId="12" xfId="0" applyFont="1" applyBorder="1" applyAlignment="1">
      <alignment horizontal="justify" vertical="top" wrapText="1"/>
    </xf>
    <xf numFmtId="0" fontId="11" fillId="0" borderId="12" xfId="0" applyFont="1" applyFill="1" applyBorder="1" applyAlignment="1">
      <alignment horizontal="justify" vertical="top" wrapText="1"/>
    </xf>
    <xf numFmtId="0" fontId="11" fillId="0" borderId="12" xfId="0" applyFont="1" applyBorder="1" applyAlignment="1">
      <alignment vertical="top" wrapText="1"/>
    </xf>
    <xf numFmtId="0" fontId="53" fillId="0" borderId="17" xfId="33" applyNumberFormat="1" applyFont="1" applyBorder="1" applyAlignment="1" applyProtection="1">
      <alignment wrapText="1"/>
      <protection/>
    </xf>
    <xf numFmtId="0" fontId="53" fillId="0" borderId="18" xfId="33" applyNumberFormat="1" applyFont="1" applyBorder="1" applyAlignment="1" applyProtection="1">
      <alignment wrapText="1"/>
      <protection/>
    </xf>
    <xf numFmtId="0" fontId="53" fillId="0" borderId="19" xfId="33" applyNumberFormat="1" applyFont="1" applyBorder="1" applyAlignment="1" applyProtection="1">
      <alignment wrapText="1"/>
      <protection/>
    </xf>
    <xf numFmtId="4" fontId="6" fillId="35" borderId="12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xl4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1123950</xdr:colOff>
      <xdr:row>6</xdr:row>
      <xdr:rowOff>0</xdr:rowOff>
    </xdr:from>
    <xdr:to>
      <xdr:col>3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934200" y="971550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24.125" style="0" customWidth="1"/>
    <col min="2" max="2" width="52.125" style="0" customWidth="1"/>
    <col min="3" max="3" width="14.75390625" style="0" customWidth="1"/>
  </cols>
  <sheetData>
    <row r="1" spans="2:3" ht="12.75">
      <c r="B1" s="5"/>
      <c r="C1" s="36" t="s">
        <v>121</v>
      </c>
    </row>
    <row r="2" spans="2:3" ht="12.75">
      <c r="B2" s="5"/>
      <c r="C2" s="36" t="s">
        <v>94</v>
      </c>
    </row>
    <row r="3" spans="2:3" ht="12.75">
      <c r="B3" s="5"/>
      <c r="C3" s="36" t="s">
        <v>95</v>
      </c>
    </row>
    <row r="4" spans="2:3" ht="12.75">
      <c r="B4" s="5"/>
      <c r="C4" s="36" t="s">
        <v>96</v>
      </c>
    </row>
    <row r="5" spans="2:3" ht="12.75">
      <c r="B5" s="5"/>
      <c r="C5" s="36" t="s">
        <v>122</v>
      </c>
    </row>
    <row r="6" ht="12.75">
      <c r="C6" s="37"/>
    </row>
    <row r="7" ht="12.75">
      <c r="C7" s="36" t="s">
        <v>79</v>
      </c>
    </row>
    <row r="8" ht="12.75">
      <c r="C8" s="36" t="s">
        <v>88</v>
      </c>
    </row>
    <row r="9" ht="12.75">
      <c r="C9" s="36" t="s">
        <v>77</v>
      </c>
    </row>
    <row r="10" ht="12.75">
      <c r="C10" s="36" t="s">
        <v>78</v>
      </c>
    </row>
    <row r="11" ht="12.75">
      <c r="C11" s="36" t="s">
        <v>89</v>
      </c>
    </row>
    <row r="13" spans="1:3" ht="18">
      <c r="A13" s="55" t="s">
        <v>40</v>
      </c>
      <c r="B13" s="56"/>
      <c r="C13" s="56"/>
    </row>
    <row r="14" spans="1:3" ht="18.75">
      <c r="A14" s="2" t="s">
        <v>0</v>
      </c>
      <c r="B14" s="3"/>
      <c r="C14" s="4"/>
    </row>
    <row r="15" spans="1:3" ht="18.75">
      <c r="A15" s="2"/>
      <c r="B15" s="1"/>
      <c r="C15" s="2" t="s">
        <v>25</v>
      </c>
    </row>
    <row r="16" spans="1:3" ht="45">
      <c r="A16" s="6" t="s">
        <v>1</v>
      </c>
      <c r="B16" s="6" t="s">
        <v>2</v>
      </c>
      <c r="C16" s="6" t="s">
        <v>3</v>
      </c>
    </row>
    <row r="17" spans="1:3" ht="13.5" customHeight="1">
      <c r="A17" s="7">
        <v>1</v>
      </c>
      <c r="B17" s="7">
        <v>2</v>
      </c>
      <c r="C17" s="7">
        <v>3</v>
      </c>
    </row>
    <row r="18" spans="1:3" s="34" customFormat="1" ht="31.5" customHeight="1">
      <c r="A18" s="35" t="s">
        <v>8</v>
      </c>
      <c r="B18" s="9" t="s">
        <v>31</v>
      </c>
      <c r="C18" s="10">
        <f>C20+C25+C27+C35+C38+C45+C55+C52</f>
        <v>5508100</v>
      </c>
    </row>
    <row r="19" spans="1:3" ht="18.75" customHeight="1">
      <c r="A19" s="8" t="s">
        <v>9</v>
      </c>
      <c r="B19" s="11" t="s">
        <v>10</v>
      </c>
      <c r="C19" s="12">
        <f>C20</f>
        <v>845000</v>
      </c>
    </row>
    <row r="20" spans="1:3" ht="21.75" customHeight="1">
      <c r="A20" s="8" t="s">
        <v>11</v>
      </c>
      <c r="B20" s="48" t="s">
        <v>12</v>
      </c>
      <c r="C20" s="12">
        <f>C21+C22+C23</f>
        <v>845000</v>
      </c>
    </row>
    <row r="21" spans="1:3" ht="63.75">
      <c r="A21" s="13" t="s">
        <v>41</v>
      </c>
      <c r="B21" s="49" t="s">
        <v>42</v>
      </c>
      <c r="C21" s="12">
        <f>750000+85500</f>
        <v>835500</v>
      </c>
    </row>
    <row r="22" spans="1:3" ht="87.75" customHeight="1">
      <c r="A22" s="13" t="s">
        <v>90</v>
      </c>
      <c r="B22" s="49" t="s">
        <v>91</v>
      </c>
      <c r="C22" s="12">
        <f>3500-1300</f>
        <v>2200</v>
      </c>
    </row>
    <row r="23" spans="1:3" ht="44.25" customHeight="1">
      <c r="A23" s="13" t="s">
        <v>92</v>
      </c>
      <c r="B23" s="49" t="s">
        <v>93</v>
      </c>
      <c r="C23" s="12">
        <f>6500+800</f>
        <v>7300</v>
      </c>
    </row>
    <row r="24" spans="1:3" ht="20.25" customHeight="1">
      <c r="A24" s="8" t="s">
        <v>13</v>
      </c>
      <c r="B24" s="11" t="s">
        <v>14</v>
      </c>
      <c r="C24" s="12">
        <f>C25</f>
        <v>37000</v>
      </c>
    </row>
    <row r="25" spans="1:3" ht="18.75" customHeight="1">
      <c r="A25" s="8" t="s">
        <v>109</v>
      </c>
      <c r="B25" s="14" t="s">
        <v>44</v>
      </c>
      <c r="C25" s="12">
        <f>C26</f>
        <v>37000</v>
      </c>
    </row>
    <row r="26" spans="1:3" ht="23.25" customHeight="1">
      <c r="A26" s="8" t="s">
        <v>30</v>
      </c>
      <c r="B26" s="11" t="s">
        <v>15</v>
      </c>
      <c r="C26" s="54">
        <f>15000+4000+18000</f>
        <v>37000</v>
      </c>
    </row>
    <row r="27" spans="1:3" ht="18.75" customHeight="1">
      <c r="A27" s="8" t="s">
        <v>16</v>
      </c>
      <c r="B27" s="11" t="s">
        <v>17</v>
      </c>
      <c r="C27" s="12">
        <f>C29+C30</f>
        <v>4080000</v>
      </c>
    </row>
    <row r="28" spans="1:3" ht="19.5" customHeight="1">
      <c r="A28" s="8" t="s">
        <v>45</v>
      </c>
      <c r="B28" s="11" t="s">
        <v>43</v>
      </c>
      <c r="C28" s="12">
        <v>900000</v>
      </c>
    </row>
    <row r="29" spans="1:3" ht="31.5" customHeight="1">
      <c r="A29" s="8" t="s">
        <v>29</v>
      </c>
      <c r="B29" s="11" t="s">
        <v>46</v>
      </c>
      <c r="C29" s="12">
        <f>450000+450000</f>
        <v>900000</v>
      </c>
    </row>
    <row r="30" spans="1:3" ht="19.5" customHeight="1">
      <c r="A30" s="8" t="s">
        <v>21</v>
      </c>
      <c r="B30" s="11" t="s">
        <v>28</v>
      </c>
      <c r="C30" s="12">
        <f>C32+C34</f>
        <v>3180000</v>
      </c>
    </row>
    <row r="31" spans="1:3" ht="19.5" customHeight="1">
      <c r="A31" s="28" t="s">
        <v>103</v>
      </c>
      <c r="B31" s="11" t="s">
        <v>104</v>
      </c>
      <c r="C31" s="12">
        <f>C32</f>
        <v>1480000</v>
      </c>
    </row>
    <row r="32" spans="1:3" ht="46.5" customHeight="1">
      <c r="A32" s="15" t="s">
        <v>37</v>
      </c>
      <c r="B32" s="11" t="s">
        <v>32</v>
      </c>
      <c r="C32" s="54">
        <v>1480000</v>
      </c>
    </row>
    <row r="33" spans="1:3" ht="21.75" customHeight="1">
      <c r="A33" s="15" t="s">
        <v>105</v>
      </c>
      <c r="B33" s="11" t="s">
        <v>106</v>
      </c>
      <c r="C33" s="54">
        <f>C34</f>
        <v>1700000</v>
      </c>
    </row>
    <row r="34" spans="1:3" ht="47.25" customHeight="1">
      <c r="A34" s="15" t="s">
        <v>38</v>
      </c>
      <c r="B34" s="11" t="s">
        <v>33</v>
      </c>
      <c r="C34" s="12">
        <f>1300000+400000</f>
        <v>1700000</v>
      </c>
    </row>
    <row r="35" spans="1:3" ht="16.5" customHeight="1">
      <c r="A35" s="8" t="s">
        <v>18</v>
      </c>
      <c r="B35" s="11" t="s">
        <v>22</v>
      </c>
      <c r="C35" s="12">
        <f>C37</f>
        <v>9500</v>
      </c>
    </row>
    <row r="36" spans="1:3" ht="41.25" customHeight="1">
      <c r="A36" s="8" t="s">
        <v>107</v>
      </c>
      <c r="B36" s="48" t="s">
        <v>108</v>
      </c>
      <c r="C36" s="12">
        <f>C37</f>
        <v>9500</v>
      </c>
    </row>
    <row r="37" spans="1:3" ht="66.75" customHeight="1">
      <c r="A37" s="8" t="s">
        <v>39</v>
      </c>
      <c r="B37" s="48" t="s">
        <v>26</v>
      </c>
      <c r="C37" s="54">
        <f>8000+1500</f>
        <v>9500</v>
      </c>
    </row>
    <row r="38" spans="1:3" ht="31.5" customHeight="1">
      <c r="A38" s="8" t="s">
        <v>19</v>
      </c>
      <c r="B38" s="11" t="s">
        <v>20</v>
      </c>
      <c r="C38" s="12">
        <f>C39+C42</f>
        <v>379800</v>
      </c>
    </row>
    <row r="39" spans="1:3" ht="31.5" customHeight="1">
      <c r="A39" s="8" t="s">
        <v>47</v>
      </c>
      <c r="B39" s="48" t="s">
        <v>48</v>
      </c>
      <c r="C39" s="12">
        <f>C40</f>
        <v>365000</v>
      </c>
    </row>
    <row r="40" spans="1:3" ht="31.5" customHeight="1">
      <c r="A40" s="8" t="s">
        <v>23</v>
      </c>
      <c r="B40" s="48" t="s">
        <v>49</v>
      </c>
      <c r="C40" s="12">
        <f>C41</f>
        <v>365000</v>
      </c>
    </row>
    <row r="41" spans="1:3" ht="64.5" customHeight="1">
      <c r="A41" s="8" t="s">
        <v>27</v>
      </c>
      <c r="B41" s="50" t="s">
        <v>50</v>
      </c>
      <c r="C41" s="12">
        <v>365000</v>
      </c>
    </row>
    <row r="42" spans="1:3" ht="64.5" customHeight="1">
      <c r="A42" s="16" t="s">
        <v>68</v>
      </c>
      <c r="B42" s="51" t="s">
        <v>65</v>
      </c>
      <c r="C42" s="17">
        <f>C43</f>
        <v>14800</v>
      </c>
    </row>
    <row r="43" spans="1:3" ht="65.25" customHeight="1">
      <c r="A43" s="16" t="s">
        <v>69</v>
      </c>
      <c r="B43" s="52" t="s">
        <v>66</v>
      </c>
      <c r="C43" s="17">
        <f>C44</f>
        <v>14800</v>
      </c>
    </row>
    <row r="44" spans="1:3" ht="64.5" customHeight="1">
      <c r="A44" s="16" t="s">
        <v>70</v>
      </c>
      <c r="B44" s="53" t="s">
        <v>67</v>
      </c>
      <c r="C44" s="17">
        <f>10000+4800</f>
        <v>14800</v>
      </c>
    </row>
    <row r="45" spans="1:3" ht="31.5" customHeight="1">
      <c r="A45" s="8" t="s">
        <v>51</v>
      </c>
      <c r="B45" s="11" t="s">
        <v>102</v>
      </c>
      <c r="C45" s="12">
        <f>C47+C49</f>
        <v>88100</v>
      </c>
    </row>
    <row r="46" spans="1:3" ht="19.5" customHeight="1" hidden="1">
      <c r="A46" s="8" t="s">
        <v>52</v>
      </c>
      <c r="B46" s="11" t="s">
        <v>53</v>
      </c>
      <c r="C46" s="12">
        <f>C47</f>
        <v>0</v>
      </c>
    </row>
    <row r="47" spans="1:3" ht="19.5" customHeight="1" hidden="1">
      <c r="A47" s="8" t="s">
        <v>54</v>
      </c>
      <c r="B47" s="11" t="s">
        <v>55</v>
      </c>
      <c r="C47" s="12">
        <f>C48</f>
        <v>0</v>
      </c>
    </row>
    <row r="48" spans="1:3" ht="19.5" customHeight="1" hidden="1">
      <c r="A48" s="8" t="s">
        <v>56</v>
      </c>
      <c r="B48" s="11" t="s">
        <v>57</v>
      </c>
      <c r="C48" s="12">
        <v>0</v>
      </c>
    </row>
    <row r="49" spans="1:3" ht="19.5" customHeight="1">
      <c r="A49" s="6" t="s">
        <v>71</v>
      </c>
      <c r="B49" s="18" t="s">
        <v>72</v>
      </c>
      <c r="C49" s="12">
        <f>C50</f>
        <v>88100</v>
      </c>
    </row>
    <row r="50" spans="1:3" ht="19.5" customHeight="1">
      <c r="A50" s="6" t="s">
        <v>73</v>
      </c>
      <c r="B50" s="18" t="s">
        <v>74</v>
      </c>
      <c r="C50" s="12">
        <f>C51</f>
        <v>88100</v>
      </c>
    </row>
    <row r="51" spans="1:3" ht="31.5" customHeight="1">
      <c r="A51" s="6" t="s">
        <v>75</v>
      </c>
      <c r="B51" s="42" t="s">
        <v>76</v>
      </c>
      <c r="C51" s="43">
        <v>88100</v>
      </c>
    </row>
    <row r="52" spans="1:8" ht="24" customHeight="1">
      <c r="A52" s="41" t="s">
        <v>116</v>
      </c>
      <c r="B52" s="46" t="s">
        <v>115</v>
      </c>
      <c r="C52" s="47">
        <f>C53</f>
        <v>4000</v>
      </c>
      <c r="D52" s="44"/>
      <c r="E52" s="44"/>
      <c r="F52" s="44"/>
      <c r="G52" s="44"/>
      <c r="H52" s="45"/>
    </row>
    <row r="53" spans="1:3" ht="45.75" customHeight="1">
      <c r="A53" s="39" t="s">
        <v>117</v>
      </c>
      <c r="B53" s="40" t="s">
        <v>118</v>
      </c>
      <c r="C53" s="21">
        <f>C54</f>
        <v>4000</v>
      </c>
    </row>
    <row r="54" spans="1:3" ht="60.75" customHeight="1">
      <c r="A54" s="39" t="s">
        <v>119</v>
      </c>
      <c r="B54" s="40" t="s">
        <v>120</v>
      </c>
      <c r="C54" s="21">
        <v>4000</v>
      </c>
    </row>
    <row r="55" spans="1:3" ht="18" customHeight="1">
      <c r="A55" s="19" t="s">
        <v>58</v>
      </c>
      <c r="B55" s="20" t="s">
        <v>59</v>
      </c>
      <c r="C55" s="21">
        <f>C56</f>
        <v>64700</v>
      </c>
    </row>
    <row r="56" spans="1:3" ht="18" customHeight="1">
      <c r="A56" s="8" t="s">
        <v>60</v>
      </c>
      <c r="B56" s="11" t="s">
        <v>61</v>
      </c>
      <c r="C56" s="12">
        <f>C57</f>
        <v>64700</v>
      </c>
    </row>
    <row r="57" spans="1:3" ht="30">
      <c r="A57" s="8" t="s">
        <v>62</v>
      </c>
      <c r="B57" s="11" t="s">
        <v>63</v>
      </c>
      <c r="C57" s="12">
        <f>50000+14700</f>
        <v>64700</v>
      </c>
    </row>
    <row r="58" spans="1:3" s="34" customFormat="1" ht="28.5">
      <c r="A58" s="33" t="s">
        <v>24</v>
      </c>
      <c r="B58" s="22" t="s">
        <v>4</v>
      </c>
      <c r="C58" s="10">
        <f>C62+C70+C63+C72+C74</f>
        <v>11880561.030000001</v>
      </c>
    </row>
    <row r="59" spans="1:3" ht="30">
      <c r="A59" s="8" t="s">
        <v>5</v>
      </c>
      <c r="B59" s="11" t="s">
        <v>6</v>
      </c>
      <c r="C59" s="12">
        <f>C62+C63+C68</f>
        <v>11880561.030000001</v>
      </c>
    </row>
    <row r="60" spans="1:3" ht="30">
      <c r="A60" s="7" t="s">
        <v>82</v>
      </c>
      <c r="B60" s="11" t="s">
        <v>64</v>
      </c>
      <c r="C60" s="12">
        <f>C62</f>
        <v>5155000</v>
      </c>
    </row>
    <row r="61" spans="1:3" ht="15">
      <c r="A61" s="7" t="s">
        <v>83</v>
      </c>
      <c r="B61" s="23" t="s">
        <v>80</v>
      </c>
      <c r="C61" s="12">
        <f>C62</f>
        <v>5155000</v>
      </c>
    </row>
    <row r="62" spans="1:3" ht="30">
      <c r="A62" s="24" t="s">
        <v>84</v>
      </c>
      <c r="B62" s="11" t="s">
        <v>34</v>
      </c>
      <c r="C62" s="12">
        <v>5155000</v>
      </c>
    </row>
    <row r="63" spans="1:3" ht="33.75" customHeight="1">
      <c r="A63" s="38" t="s">
        <v>97</v>
      </c>
      <c r="B63" s="11" t="s">
        <v>110</v>
      </c>
      <c r="C63" s="12">
        <f>C65+C67</f>
        <v>6447899.03</v>
      </c>
    </row>
    <row r="64" spans="1:3" ht="30">
      <c r="A64" s="7" t="s">
        <v>111</v>
      </c>
      <c r="B64" s="25" t="s">
        <v>113</v>
      </c>
      <c r="C64" s="12">
        <f>C65</f>
        <v>1647899.03</v>
      </c>
    </row>
    <row r="65" spans="1:3" ht="37.5" customHeight="1">
      <c r="A65" s="7" t="s">
        <v>112</v>
      </c>
      <c r="B65" s="25" t="s">
        <v>114</v>
      </c>
      <c r="C65" s="12">
        <v>1647899.03</v>
      </c>
    </row>
    <row r="66" spans="1:3" ht="22.5" customHeight="1">
      <c r="A66" s="7" t="s">
        <v>98</v>
      </c>
      <c r="B66" s="11" t="s">
        <v>99</v>
      </c>
      <c r="C66" s="12">
        <f>C67</f>
        <v>4800000</v>
      </c>
    </row>
    <row r="67" spans="1:3" ht="22.5" customHeight="1">
      <c r="A67" s="7" t="s">
        <v>100</v>
      </c>
      <c r="B67" s="11" t="s">
        <v>101</v>
      </c>
      <c r="C67" s="12">
        <v>4800000</v>
      </c>
    </row>
    <row r="68" spans="1:3" ht="30">
      <c r="A68" s="7" t="s">
        <v>85</v>
      </c>
      <c r="B68" s="25" t="s">
        <v>81</v>
      </c>
      <c r="C68" s="12">
        <f>C69</f>
        <v>277662</v>
      </c>
    </row>
    <row r="69" spans="1:3" ht="45">
      <c r="A69" s="7" t="s">
        <v>86</v>
      </c>
      <c r="B69" s="26" t="s">
        <v>36</v>
      </c>
      <c r="C69" s="12">
        <f>C70</f>
        <v>277662</v>
      </c>
    </row>
    <row r="70" spans="1:3" ht="45">
      <c r="A70" s="27" t="s">
        <v>87</v>
      </c>
      <c r="B70" s="26" t="s">
        <v>35</v>
      </c>
      <c r="C70" s="12">
        <v>277662</v>
      </c>
    </row>
    <row r="71" spans="1:3" ht="15" hidden="1">
      <c r="A71" s="27"/>
      <c r="B71" s="26"/>
      <c r="C71" s="12"/>
    </row>
    <row r="72" spans="1:3" ht="15" hidden="1">
      <c r="A72" s="28"/>
      <c r="B72" s="26"/>
      <c r="C72" s="12"/>
    </row>
    <row r="73" spans="1:3" ht="15" hidden="1">
      <c r="A73" s="27"/>
      <c r="B73" s="23"/>
      <c r="C73" s="12"/>
    </row>
    <row r="74" spans="1:3" ht="15" hidden="1">
      <c r="A74" s="27"/>
      <c r="B74" s="29"/>
      <c r="C74" s="12"/>
    </row>
    <row r="75" spans="1:3" ht="15" hidden="1">
      <c r="A75" s="27"/>
      <c r="B75" s="29"/>
      <c r="C75" s="12"/>
    </row>
    <row r="76" spans="1:3" ht="15" hidden="1">
      <c r="A76" s="27"/>
      <c r="B76" s="29"/>
      <c r="C76" s="12"/>
    </row>
    <row r="77" spans="1:3" ht="15">
      <c r="A77" s="30"/>
      <c r="B77" s="31" t="s">
        <v>7</v>
      </c>
      <c r="C77" s="32">
        <f>C18+C58</f>
        <v>17388661.03</v>
      </c>
    </row>
  </sheetData>
  <sheetProtection/>
  <mergeCells count="1">
    <mergeCell ref="A13:C13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GlavBux</cp:lastModifiedBy>
  <cp:lastPrinted>2019-12-12T23:11:20Z</cp:lastPrinted>
  <dcterms:created xsi:type="dcterms:W3CDTF">2005-08-18T04:46:17Z</dcterms:created>
  <dcterms:modified xsi:type="dcterms:W3CDTF">2019-12-12T23:11:22Z</dcterms:modified>
  <cp:category/>
  <cp:version/>
  <cp:contentType/>
  <cp:contentStatus/>
</cp:coreProperties>
</file>